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<sst xmlns="http://schemas.openxmlformats.org/spreadsheetml/2006/main" count="1814" uniqueCount="413">
  <si>
    <t>Сумма</t>
  </si>
  <si>
    <t>ОБЩЕГОСУДАРСТВЕННЫЕ ВОПРОСЫ</t>
  </si>
  <si>
    <t>ВСЕГО РАСХОДОВ</t>
  </si>
  <si>
    <t>НАЦИОНАЛЬНАЯ ОБОРОНА</t>
  </si>
  <si>
    <t>(тыс.руб)</t>
  </si>
  <si>
    <t>Коммунальное хозяйство</t>
  </si>
  <si>
    <t>Благоустройство</t>
  </si>
  <si>
    <t>Код бюджетной классификации Российской Федерации</t>
  </si>
  <si>
    <t>1 00 00000 00 0000 000</t>
  </si>
  <si>
    <t>1 05 00000 00 0000 000</t>
  </si>
  <si>
    <t>1 06 00000 00 0000 000</t>
  </si>
  <si>
    <t>Земельный налог</t>
  </si>
  <si>
    <t>1 09 00000 00 0000 000</t>
  </si>
  <si>
    <t>1 09 04050 10 0000 110</t>
  </si>
  <si>
    <t>Приложение 1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</si>
  <si>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</si>
  <si>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</si>
  <si>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</si>
  <si>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</si>
  <si>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</si>
  <si>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Прочие неналоговые доходы бюджетов поселений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</si>
  <si>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</si>
  <si>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</si>
  <si>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</si>
  <si>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</si>
  <si>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</si>
  <si>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главного администратора доходов</t>
  </si>
  <si>
    <t>Безвозмездные поступления от других бюджетов бюджетной системы  Российской  Федерации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</si>
  <si>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</si>
  <si>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</si>
  <si>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</si>
  <si>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</si>
  <si>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</si>
  <si>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ЗАДОЛЖЕННОСТЬ И ПЕРЕРАСЧЕТЫ ПО ОТМЕНЕННЫМ НАЛОГАМ, СБОРАМ И ИНЫМ ОБЯЗАТЕЛЬНЫМ ПЛАТЕЖАМ</t>
  </si>
  <si>
    <t>2 02 03000 00 0000 151</t>
  </si>
  <si>
    <t>ИТОГО ДОХОДОВ</t>
  </si>
  <si>
    <t>СОЦИАЛЬНАЯ ПОЛИТИКА</t>
  </si>
  <si>
    <t>НАЦИОНАЛЬНАЯ ЭКОНОМИКА</t>
  </si>
  <si>
    <t>0412</t>
  </si>
  <si>
    <t>Наименование программы</t>
  </si>
  <si>
    <t>0113</t>
  </si>
  <si>
    <t>Другие общегосударственные вопросы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</si>
  <si>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</si>
  <si>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</si>
  <si>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</si>
  <si>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поселений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</si>
  <si>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</si>
  <si>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</si>
  <si>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</si>
  <si>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Культура</t>
  </si>
  <si>
    <t>Вид расходов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</si>
  <si>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</si>
  <si>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</si>
  <si>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</si>
  <si>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</si>
  <si>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0503</t>
  </si>
  <si>
    <t>901</t>
  </si>
  <si>
    <t>Противодействие экстремизму, терроризму</t>
  </si>
  <si>
    <t>Поддержка и развитие малого и среднего предпринимательства</t>
  </si>
  <si>
    <t>Энергосбережение и повышение энергетической эффективности в организации социальной сферы</t>
  </si>
  <si>
    <t>Развитие внутрипоселенческих дорог</t>
  </si>
  <si>
    <t>Развитие физкультуры и спорта</t>
  </si>
  <si>
    <t>1101</t>
  </si>
  <si>
    <t>Всего</t>
  </si>
  <si>
    <t>муниципального образования "Люры"</t>
  </si>
  <si>
    <t>доходов местного бюджета</t>
  </si>
  <si>
    <t>Администрация муниципального образования "Люры"</t>
  </si>
  <si>
    <t>111 05025 10 0000 120</t>
  </si>
  <si>
    <t>111 05035  10 0000 120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</si>
  <si>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 за исключением имущества муниципальных автономных учреждений )</t>
  </si>
  <si>
    <t>117 01050 10 0000 180</t>
  </si>
  <si>
    <t>117 05050 10 0000 180</t>
  </si>
  <si>
    <t>202 03000 00 0000 151</t>
  </si>
  <si>
    <t>208 05000 10 0000 180</t>
  </si>
  <si>
    <t>к решению Думы</t>
  </si>
  <si>
    <t>(тыс.руб.)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</si>
  <si>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</si>
  <si>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</si>
  <si>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</si>
  <si>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 xml:space="preserve">1 06 06013 10 0000 110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</si>
  <si>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</si>
  <si>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1 06 06023 10 0000 110 </t>
  </si>
  <si>
    <t>108 00000 00 0000 000</t>
  </si>
  <si>
    <t>108 04020 01 1000 110</t>
  </si>
  <si>
    <t>Налоги на имущество</t>
  </si>
  <si>
    <t>1 09 04000 00 0000 110</t>
  </si>
  <si>
    <t>Земельный налог (по обязательствам возникшим до 01.01.2008г.)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</si>
  <si>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</si>
  <si>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</si>
  <si>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 xml:space="preserve">                           Наименование</t>
  </si>
  <si>
    <t>108 04020 01 4000 110</t>
  </si>
  <si>
    <t>202 01000 00 0000 151</t>
  </si>
  <si>
    <t xml:space="preserve">                           к решению Думы</t>
  </si>
  <si>
    <t xml:space="preserve">                                                               муниципального образования "Люры"</t>
  </si>
  <si>
    <t>ЦСР</t>
  </si>
  <si>
    <t>0100</t>
  </si>
  <si>
    <t>0102</t>
  </si>
  <si>
    <t>РзПз</t>
  </si>
  <si>
    <t>0104</t>
  </si>
  <si>
    <t>0111</t>
  </si>
  <si>
    <t>0203</t>
  </si>
  <si>
    <t>0401</t>
  </si>
  <si>
    <t>0502</t>
  </si>
  <si>
    <t>1001</t>
  </si>
  <si>
    <t>0801</t>
  </si>
  <si>
    <t>0200</t>
  </si>
  <si>
    <t>0500</t>
  </si>
  <si>
    <t>1100</t>
  </si>
  <si>
    <t>0800</t>
  </si>
  <si>
    <t>1000</t>
  </si>
  <si>
    <t>0400</t>
  </si>
  <si>
    <t>Резервный фонд исполнительного органа муниципального образования</t>
  </si>
  <si>
    <t>Представительные органы</t>
  </si>
  <si>
    <t>РАСПРЕДЕЛЕНИЕ БЮДЖЕТНЫХ АССИГНОВАНИЙ ПО РАЗДЕЛАМ,ПОДРАЗДЕЛАМ,</t>
  </si>
  <si>
    <t>тыс.руб.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</si>
  <si>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</si>
  <si>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</si>
  <si>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</si>
  <si>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</si>
  <si>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</si>
  <si>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1400</t>
  </si>
  <si>
    <t>1403</t>
  </si>
  <si>
    <t>НАЛОГИ НА ТОВАРЫ(РАБОТЫ,УСЛУГИ),РЕАЛИЗУЕМЫЕ НА ТЕРРИТОРИИ РОССИЙСКОЙ ФЕДЕРАЦИИ</t>
  </si>
  <si>
    <t>1 03 00000 00 0000 000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</si>
  <si>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</si>
  <si>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</si>
  <si>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</si>
  <si>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</si>
  <si>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</si>
  <si>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</si>
  <si>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</si>
  <si>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103 02230 01 0000 110</t>
  </si>
  <si>
    <t>103 02240 01 0000 110</t>
  </si>
  <si>
    <t>103 02250 01 0000 110</t>
  </si>
  <si>
    <t>103 02260 01 0000 110</t>
  </si>
  <si>
    <t>0409</t>
  </si>
  <si>
    <t>Дорожное хозяйство</t>
  </si>
  <si>
    <t xml:space="preserve">Перечень  главных администраторов доходов </t>
  </si>
  <si>
    <t xml:space="preserve">Наименование  главного администратора доходов  бюджета </t>
  </si>
  <si>
    <t>113 02995  10 0000 130</t>
  </si>
  <si>
    <t>Прочие доходы от компенсации затрат бюджета поселений</t>
  </si>
  <si>
    <t>2 02 01001 10  0000 151</t>
  </si>
  <si>
    <t>2 02 02051 10 0000 151</t>
  </si>
  <si>
    <t>Субсидии на поддержку местных инициатив граждан проживающих в сельской местности</t>
  </si>
  <si>
    <t>КОСГУ</t>
  </si>
  <si>
    <t>244</t>
  </si>
  <si>
    <t>290</t>
  </si>
  <si>
    <t xml:space="preserve">Организация и проведение оплачиваемых временных работ </t>
  </si>
  <si>
    <t>225</t>
  </si>
  <si>
    <t>340</t>
  </si>
  <si>
    <t>9910240110</t>
  </si>
  <si>
    <t>9910140110</t>
  </si>
  <si>
    <t>9910349120</t>
  </si>
  <si>
    <t>9930749999</t>
  </si>
  <si>
    <t>9920373110</t>
  </si>
  <si>
    <t>9930149999</t>
  </si>
  <si>
    <t>9930249999</t>
  </si>
  <si>
    <t>9930349999</t>
  </si>
  <si>
    <t>9930449999</t>
  </si>
  <si>
    <t>9930540590</t>
  </si>
  <si>
    <t>9930849999</t>
  </si>
  <si>
    <t>9930949999</t>
  </si>
  <si>
    <t>9930А49999</t>
  </si>
  <si>
    <t>непрограммные расходы</t>
  </si>
  <si>
    <t>Функционирование Главы муниципального образования</t>
  </si>
  <si>
    <t>9910000000</t>
  </si>
  <si>
    <t>Руководство и управление в сфере установленных функций органов местного самоуправления</t>
  </si>
  <si>
    <t>9910100000</t>
  </si>
  <si>
    <t>Функционированиевысшего должностного лица муниципального образования</t>
  </si>
  <si>
    <t>120</t>
  </si>
  <si>
    <t>Фонд оплаты труда и страховые взносы</t>
  </si>
  <si>
    <t>121</t>
  </si>
  <si>
    <t>Функционирование исполнительных органов государственной власти местной администрации</t>
  </si>
  <si>
    <t>100</t>
  </si>
  <si>
    <t>Расходы на выплаты персоналу местного самоуправления</t>
  </si>
  <si>
    <t>Расходы на обеспечение деятельности органа местного самоуправления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</si>
  <si>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</si>
  <si>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</si>
  <si>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</si>
  <si>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</si>
  <si>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муницпальных нужд</t>
  </si>
  <si>
    <t>9910300000</t>
  </si>
  <si>
    <t>Иные бюджетные ассигнования</t>
  </si>
  <si>
    <t>800</t>
  </si>
  <si>
    <t>Резервные средства</t>
  </si>
  <si>
    <t>870</t>
  </si>
  <si>
    <t>9910400000</t>
  </si>
  <si>
    <t>Закупка товаров,работ и услуг для муниципальных нужд</t>
  </si>
  <si>
    <t>300</t>
  </si>
  <si>
    <t>Выплата пенсии за выслугу лет гражданам, замещавшим должности муниципальной службы МО "Люры"</t>
  </si>
  <si>
    <t>9920100000</t>
  </si>
  <si>
    <t>Осуществление областных государственных полномочий по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законами Иркутской области об административной ответственности</t>
  </si>
  <si>
    <t>9920173150</t>
  </si>
  <si>
    <t>Осуществление первичного воинского учета на территориях,где отсутствуют военные комиссариаты</t>
  </si>
  <si>
    <t>9920200000</t>
  </si>
  <si>
    <t>9920251180</t>
  </si>
  <si>
    <t>Расходы на обеспечение деятельности</t>
  </si>
  <si>
    <t>Общеэкономические вопросы</t>
  </si>
  <si>
    <t>9920300000</t>
  </si>
  <si>
    <t>Осуществление отдельных областных государственных полномочий в сфере водоснабжения и водоотведения</t>
  </si>
  <si>
    <t>МЕЖБЮДЖЕТНЫЕ ТРАНСФЕРТЫ</t>
  </si>
  <si>
    <t>Прочие межбюджетные трансферты</t>
  </si>
  <si>
    <t>9920400000</t>
  </si>
  <si>
    <t>500</t>
  </si>
  <si>
    <t>9920441040</t>
  </si>
  <si>
    <t>540</t>
  </si>
  <si>
    <t>Иные межбюджетные трансферты</t>
  </si>
  <si>
    <t>9930100000</t>
  </si>
  <si>
    <t>9930200000</t>
  </si>
  <si>
    <t>9930300000</t>
  </si>
  <si>
    <t>БЛАГОУСТРОЙСТВО</t>
  </si>
  <si>
    <t>КУЛЬТУРА</t>
  </si>
  <si>
    <t>Финансовое обеспечение бюджетных учреждений на выполнение муниципального задания на оказание муниципальных услуг</t>
  </si>
  <si>
    <t>600</t>
  </si>
  <si>
    <t>611</t>
  </si>
  <si>
    <t>ФИЗКУЛЬТУРА И СПОРТ</t>
  </si>
  <si>
    <t>КВР</t>
  </si>
  <si>
    <t>Рз</t>
  </si>
  <si>
    <t>Пз</t>
  </si>
  <si>
    <t>01</t>
  </si>
  <si>
    <t>02</t>
  </si>
  <si>
    <t>04</t>
  </si>
  <si>
    <t>9910443060</t>
  </si>
  <si>
    <t>310</t>
  </si>
  <si>
    <t>312</t>
  </si>
  <si>
    <t>9930800000</t>
  </si>
  <si>
    <t>13</t>
  </si>
  <si>
    <t>МП "Противодействие экстремизму,терроризму"</t>
  </si>
  <si>
    <t>МП "Организация и проведение оплачиваемых временных работ"</t>
  </si>
  <si>
    <t>Иные пенсии, социальные доплаты к пенсиям</t>
  </si>
  <si>
    <t>9910240190</t>
  </si>
  <si>
    <t>МП "Поддержка малого и среднего предпринимательства"</t>
  </si>
  <si>
    <t>12</t>
  </si>
  <si>
    <t>05</t>
  </si>
  <si>
    <t>03</t>
  </si>
  <si>
    <t>08</t>
  </si>
  <si>
    <t>9930000000</t>
  </si>
  <si>
    <t>Дом культуры</t>
  </si>
  <si>
    <t>Расходы на обеспечение деятельности (оказания услуг)муниципальных учреждений</t>
  </si>
  <si>
    <t>9930640590</t>
  </si>
  <si>
    <t>9930700000</t>
  </si>
  <si>
    <t>10</t>
  </si>
  <si>
    <t>14</t>
  </si>
  <si>
    <t>09</t>
  </si>
  <si>
    <t>Другие вопросы в области коммунального хозяйства</t>
  </si>
  <si>
    <t>МП "Энергосбережение и повышение энергетической эффективности в организации социальной сферы"</t>
  </si>
  <si>
    <t>Библиотека</t>
  </si>
  <si>
    <t>МП "Развитие физкультуры и спорта"</t>
  </si>
  <si>
    <t>11</t>
  </si>
  <si>
    <t>Итого расходов</t>
  </si>
  <si>
    <t>Функционирование исполнительного органа государственной власти местнго самоуправления</t>
  </si>
  <si>
    <t>На содержание переданных полномочий на район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</si>
  <si>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</si>
  <si>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</si>
  <si>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</si>
  <si>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</si>
  <si>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129</t>
  </si>
  <si>
    <t>Фонд оплаты труда (государственных и муниципальных органов)</t>
  </si>
  <si>
    <t>выплаты работникам государственных, муниципальных органов</t>
  </si>
  <si>
    <t xml:space="preserve">Взносы на обязательное социальное страхование на выплаты денежного содержания и иные </t>
  </si>
  <si>
    <t>(тыс.рублей)</t>
  </si>
  <si>
    <t>Виды долговых обязательств (привлечение/погашение)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</si>
  <si>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</si>
  <si>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</si>
  <si>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</si>
  <si>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</si>
  <si>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</si>
  <si>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к  решению  Думы муниципального</t>
  </si>
  <si>
    <t>образования "Люры"</t>
  </si>
  <si>
    <t>(тыс. рублей)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</si>
  <si>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</si>
  <si>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</si>
  <si>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</si>
  <si>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</si>
  <si>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</si>
  <si>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</si>
  <si>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</si>
  <si>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</si>
  <si>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r>
      <t>Бюджетные кредиты от других бюджетов бюджетной системы Российской Федерации</t>
    </r>
    <r>
      <rPr>
        <b/>
        <i/>
        <sz val="10"/>
        <color indexed="10"/>
        <rFont val="Arial"/>
        <family val="2"/>
      </rPr>
      <t xml:space="preserve"> </t>
    </r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</si>
  <si>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</si>
  <si>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</si>
  <si>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</si>
  <si>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</si>
  <si>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</si>
  <si>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</si>
  <si>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</si>
  <si>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</si>
  <si>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</si>
  <si>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</si>
  <si>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</si>
  <si>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</si>
  <si>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</si>
  <si>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дефицитов бюджетов</t>
  </si>
  <si>
    <t>000 01 06 00 00 00 0000 000</t>
  </si>
  <si>
    <t>Получение кредитов от кредитных организаций бюджетами субъектов Российской Федерации в валюте Российской Федерации</t>
  </si>
  <si>
    <t>Увеличение остатков  средств бюджетов</t>
  </si>
  <si>
    <t>Увеличение прочих остатков средств бюджетов</t>
  </si>
  <si>
    <t>901 01 02 00 00 00 0000 000</t>
  </si>
  <si>
    <t>901 01 02 00 00 00 0000 700</t>
  </si>
  <si>
    <t>901 01 02 00 00 10 0000 710</t>
  </si>
  <si>
    <t>901 01 02 00 00 00 0000 800</t>
  </si>
  <si>
    <t>90101 03 00 00 00 0000 000</t>
  </si>
  <si>
    <t>901 01 03 01 00 00 0000 700</t>
  </si>
  <si>
    <t>901 01 03 00 00 10 0000 710</t>
  </si>
  <si>
    <t>901 01 03 01 00 00 0000 800</t>
  </si>
  <si>
    <t>901 01 03 00 00 10 0000 810</t>
  </si>
  <si>
    <t>901 01 02 00 00 60 0000 810</t>
  </si>
  <si>
    <t xml:space="preserve">  </t>
  </si>
  <si>
    <t>годов"</t>
  </si>
  <si>
    <t>Доходы, получаемые в виде арендной платы, а также средства от продажи права на заключенение договоров аренды за земли, находящиеся в собственности поселений (за исключенение земельных участков муниципальных бюджетных и автономных учреждений)</t>
  </si>
  <si>
    <t>2 02 35118 10 0000 151</t>
  </si>
  <si>
    <t>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</si>
  <si>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</si>
  <si>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202 35118 10 0000 151</t>
  </si>
  <si>
    <t>Прочие межбюджетные трансферты,передаваемые бюджетам сельских поселений</t>
  </si>
  <si>
    <t>202 49999 10 0000 151</t>
  </si>
  <si>
    <t>Субвенции бюджетам сельских поселений на выполнение передаваемых полномочий субъектов Российской Федерации</t>
  </si>
  <si>
    <t>202 30024 10 0000 151</t>
  </si>
  <si>
    <t>202 40000 00 0000 151</t>
  </si>
  <si>
    <t xml:space="preserve">Субвенции  бюджетам бюджетной  системы Российской Федерации </t>
  </si>
  <si>
    <t>Прочие субсидии бюджетам сельских поселений</t>
  </si>
  <si>
    <t>202 29999 10 0000 151</t>
  </si>
  <si>
    <t>202 20000 00 0000 151</t>
  </si>
  <si>
    <t>202 19999 10 0000 151</t>
  </si>
  <si>
    <t>Прочие дотации бюджетам сельских поселений</t>
  </si>
  <si>
    <t>202 15002 10 0000 151</t>
  </si>
  <si>
    <t xml:space="preserve">Дотации бюджетам  сельских поселений на поддержку мер по обеспечению сбалансированности бюджетов </t>
  </si>
  <si>
    <t>Дотации  бюджетам сельских поселений на выравнивание бюджетной обеспеченности</t>
  </si>
  <si>
    <t>202 15001 10 0000 151</t>
  </si>
  <si>
    <t>202 10000 00 0000 151</t>
  </si>
  <si>
    <t>2 02 10000 00 0000 151</t>
  </si>
  <si>
    <t>2 02 15001 10 0000 151</t>
  </si>
  <si>
    <t>Субвенции бюджетам сельских поселений на выполнение передаваемых полномочий субъектов Росссийской Федерации</t>
  </si>
  <si>
    <t>Субвенции бюджетам бюджетной системы Российской Федерации</t>
  </si>
  <si>
    <t>Дотации бюджетам 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</si>
  <si>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</si>
  <si>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Приложение 2</t>
  </si>
  <si>
    <t xml:space="preserve">                      Приложение 3</t>
  </si>
  <si>
    <t>Приложение 4</t>
  </si>
  <si>
    <t>Приложение 5</t>
  </si>
  <si>
    <t>Проведение выборов и референдумов</t>
  </si>
  <si>
    <t>Нераспределенные расходы</t>
  </si>
  <si>
    <t>Приложение  6</t>
  </si>
  <si>
    <t>Приложение  7</t>
  </si>
  <si>
    <t>Приложение  8</t>
  </si>
  <si>
    <t>ЦЕЛЕВЫМ СТАТЬЯМ И ВИДАМ РАСХОДОВ КЛАССИФИКАЦИИ РАСХОДОВ БЮДЖЕТОВ</t>
  </si>
  <si>
    <t>Приложение 10</t>
  </si>
  <si>
    <t>Приложение 11</t>
  </si>
  <si>
    <t>1 01 02010 01 0000 110</t>
  </si>
  <si>
    <t xml:space="preserve">       111 05025 10 0000 120</t>
  </si>
  <si>
    <t>Приложение  9</t>
  </si>
  <si>
    <t>Приложение 12</t>
  </si>
  <si>
    <t>Приложение 13</t>
  </si>
  <si>
    <t>Объем привлечения в 2018 году</t>
  </si>
  <si>
    <t>Объем погашения в 2018 году</t>
  </si>
  <si>
    <t xml:space="preserve">Верхний предел государственного долга на                  1 января 2019 года </t>
  </si>
  <si>
    <t xml:space="preserve">Верхний предел государственного долга на                  1 января 2020 года </t>
  </si>
  <si>
    <t>Объем погашения в 2019 году</t>
  </si>
  <si>
    <t>Объем привлечения в 2019 году</t>
  </si>
  <si>
    <t>Приложение 14</t>
  </si>
  <si>
    <t>Приложение 15</t>
  </si>
  <si>
    <t>МП "Профилактика наркомании,токсикомании и алкоголизма"</t>
  </si>
  <si>
    <t>Профилактика наркомании, токсикомании и алкоголизма</t>
  </si>
  <si>
    <t>9910640190</t>
  </si>
  <si>
    <t>880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</si>
  <si>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</si>
  <si>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219 60010 10 0000 151</t>
  </si>
  <si>
    <t>Возврат прочих остатков субсидий, субвенций и иных межбюджетных трансфертов, имеющих целевое нвзначение, прошлых лет из бюджетов скльских поселений</t>
  </si>
  <si>
    <t>Государственна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действий.(прочие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</si>
  <si>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платежа(перерасчеты, недоимка и задолженность по соответствующему платежу, в том числе по отмененному)</t>
  </si>
  <si>
    <t>07</t>
  </si>
  <si>
    <t>114 06025  10 0000 430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</si>
  <si>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</si>
  <si>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k</t>
  </si>
  <si>
    <t>ПРОЕКТ</t>
  </si>
  <si>
    <t>"О бюджете на 2018г.и на плановый период 2019 и 2020</t>
  </si>
  <si>
    <t xml:space="preserve">Прогнозируемые доходы бюджета  на 2018 год </t>
  </si>
  <si>
    <t xml:space="preserve">"О бюджете на 2018г.и на плановый период 2019 и 2020 </t>
  </si>
  <si>
    <t>Прогнозируемые доходы бюджета  на плановый период 2019 и 2020 годов</t>
  </si>
  <si>
    <t xml:space="preserve">             ПРОЕКТ</t>
  </si>
  <si>
    <t xml:space="preserve">                                                                      "О бюджете на 2018год и на плановый период</t>
  </si>
  <si>
    <t xml:space="preserve">                            2019 и 2020 годов"</t>
  </si>
  <si>
    <t>"О бюджете на 2018 год и на плановый"</t>
  </si>
  <si>
    <t>период 2019 и 2020 годов"</t>
  </si>
  <si>
    <t xml:space="preserve"> КЛАССИФИКАЦИИ РАСХОДОВ БЮДЖЕТОВ на 2018 год</t>
  </si>
  <si>
    <t xml:space="preserve"> КЛАССИФИКАЦИИ РАСХОДОВ БЮДЖЕТОВ на плановый период 2019 и 2020 годов</t>
  </si>
  <si>
    <t>"О бюджете на 2018 год и на плановый период</t>
  </si>
  <si>
    <t>2019 и 2020 годов"</t>
  </si>
  <si>
    <t>ЦЕЛЕВЫМ СТАТЬЯМ И ВИДАМ РАСХОДОВ КЛАССИФИКАЦИИ РАСХОДОВ БЮДЖЕТОВ НА 2018 ГОД</t>
  </si>
  <si>
    <t>Проект</t>
  </si>
  <si>
    <t>на плановый период 2019 и 2020 годов</t>
  </si>
  <si>
    <t>ВЕДОМСТВЕННАЯ СТРУКТУРА РАСХОДОВ МО "ЛЮРЫ" НА 2018 ГОД</t>
  </si>
  <si>
    <t>ВЕДОМСТВЕННАЯ СТРУКТУРА РАСХОДОВ МО "ЛЮРЫ" на плановый период 2019 и 2020 годов</t>
  </si>
  <si>
    <t>Распределение бюджетных ассигнований на реализацию долгосрочных целевых программ муниципального образования "Люры" на 2018 год</t>
  </si>
  <si>
    <t>"О бюджете на 2018г од. и на плановый</t>
  </si>
  <si>
    <t>Распределение бюджетных ассигнований на реализацию долгосрочных целевых программ муниципального образования "Люры" на плановый период 2019 и 2020 годов</t>
  </si>
  <si>
    <t>ПРОГРАММА ГОСУДАРСТВЕННЫХ ВНУТРЕННИХ ЗАИМСТВОВАНИЙ МО "Люры" НА 2018 ГОД</t>
  </si>
  <si>
    <t>Объем государственного долга на 1 января 2018 года</t>
  </si>
  <si>
    <t>"О бюджете на 2018 год и на плановый</t>
  </si>
  <si>
    <t>Объем привлечения в 2020 году</t>
  </si>
  <si>
    <t>Объем погашения в 2020 году</t>
  </si>
  <si>
    <t xml:space="preserve">Верхний предел государственного долга на                  1 января 2021 года </t>
  </si>
  <si>
    <t xml:space="preserve">Источники внутреннего финансирования дефицита бюджета на 2018год </t>
  </si>
  <si>
    <t>"О бюджете на 2018 год и на плановый период"</t>
  </si>
  <si>
    <t xml:space="preserve">                Источники внутреннего финансирования дефицита бюджета на плановый период 2019 и 2020 годов</t>
  </si>
  <si>
    <t>1102</t>
  </si>
  <si>
    <t>Массовый спорт</t>
  </si>
  <si>
    <t>от</t>
  </si>
  <si>
    <t xml:space="preserve">                                                                        от</t>
  </si>
  <si>
    <t>114 02053  10 0000 410</t>
  </si>
  <si>
    <t>Доходы от реализации иного имущества,находящегося в собственности поселений(за исключением имущества,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</si>
  <si>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ПРОГРАММА ГОСУДАРСТВЕННЫХ ВНУТРЕННИХ ЗАИМСТВОВАНИЙ МО "Люры" на плановый период 2019 и 2020 годов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</si>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</sst>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#,##0.000"/>
  </numFmts>
  <fonts count="7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9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69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69" fontId="5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left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69" fontId="7" fillId="0" borderId="10" xfId="61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169" fontId="5" fillId="0" borderId="10" xfId="61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169" fontId="7" fillId="0" borderId="10" xfId="61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49" fontId="14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4" fillId="0" borderId="10" xfId="53" applyNumberFormat="1" applyFont="1" applyFill="1" applyBorder="1" applyAlignment="1" applyProtection="1">
      <alignment horizontal="left" vertical="center" wrapText="1" indent="2"/>
      <protection locked="0"/>
    </xf>
    <xf numFmtId="3" fontId="5" fillId="0" borderId="10" xfId="53" applyNumberFormat="1" applyFont="1" applyFill="1" applyBorder="1" applyAlignment="1" applyProtection="1">
      <alignment horizontal="left" vertical="center" wrapText="1" indent="2"/>
      <protection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/>
    </xf>
    <xf numFmtId="3" fontId="5" fillId="0" borderId="10" xfId="53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>
      <alignment horizontal="left" wrapText="1"/>
    </xf>
    <xf numFmtId="3" fontId="7" fillId="0" borderId="10" xfId="53" applyNumberFormat="1" applyFont="1" applyFill="1" applyBorder="1" applyAlignment="1" applyProtection="1">
      <alignment horizontal="left" vertical="center" wrapText="1" indent="2"/>
      <protection locked="0"/>
    </xf>
    <xf numFmtId="169" fontId="0" fillId="0" borderId="0" xfId="0" applyNumberFormat="1" applyAlignment="1">
      <alignment/>
    </xf>
    <xf numFmtId="49" fontId="6" fillId="32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166" fontId="0" fillId="0" borderId="0" xfId="0" applyNumberFormat="1" applyAlignment="1">
      <alignment/>
    </xf>
    <xf numFmtId="0" fontId="8" fillId="32" borderId="12" xfId="0" applyFont="1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wrapText="1"/>
    </xf>
    <xf numFmtId="49" fontId="8" fillId="32" borderId="13" xfId="0" applyNumberFormat="1" applyFont="1" applyFill="1" applyBorder="1" applyAlignment="1">
      <alignment/>
    </xf>
    <xf numFmtId="0" fontId="6" fillId="32" borderId="12" xfId="0" applyFont="1" applyFill="1" applyBorder="1" applyAlignment="1">
      <alignment wrapText="1"/>
    </xf>
    <xf numFmtId="49" fontId="6" fillId="32" borderId="13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/>
    </xf>
    <xf numFmtId="0" fontId="6" fillId="32" borderId="12" xfId="0" applyFont="1" applyFill="1" applyBorder="1" applyAlignment="1">
      <alignment/>
    </xf>
    <xf numFmtId="49" fontId="6" fillId="32" borderId="14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horizontal="left" wrapText="1"/>
    </xf>
    <xf numFmtId="0" fontId="14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49" fontId="12" fillId="32" borderId="13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49" fontId="14" fillId="32" borderId="13" xfId="0" applyNumberFormat="1" applyFont="1" applyFill="1" applyBorder="1" applyAlignment="1">
      <alignment horizontal="center"/>
    </xf>
    <xf numFmtId="49" fontId="14" fillId="32" borderId="14" xfId="0" applyNumberFormat="1" applyFont="1" applyFill="1" applyBorder="1" applyAlignment="1">
      <alignment horizontal="center"/>
    </xf>
    <xf numFmtId="0" fontId="12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14" fillId="32" borderId="12" xfId="0" applyFont="1" applyFill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12" fillId="32" borderId="0" xfId="0" applyFont="1" applyFill="1" applyBorder="1" applyAlignment="1">
      <alignment/>
    </xf>
    <xf numFmtId="0" fontId="12" fillId="32" borderId="16" xfId="0" applyFont="1" applyFill="1" applyBorder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2" fontId="72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12" fillId="32" borderId="12" xfId="0" applyFont="1" applyFill="1" applyBorder="1" applyAlignment="1">
      <alignment wrapText="1"/>
    </xf>
    <xf numFmtId="0" fontId="20" fillId="32" borderId="12" xfId="0" applyFont="1" applyFill="1" applyBorder="1" applyAlignment="1">
      <alignment wrapText="1"/>
    </xf>
    <xf numFmtId="0" fontId="21" fillId="32" borderId="12" xfId="0" applyFont="1" applyFill="1" applyBorder="1" applyAlignment="1">
      <alignment/>
    </xf>
    <xf numFmtId="0" fontId="22" fillId="32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69" fontId="4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Fill="1" applyBorder="1" applyAlignment="1">
      <alignment horizontal="center" wrapText="1"/>
    </xf>
    <xf numFmtId="0" fontId="74" fillId="0" borderId="19" xfId="0" applyFont="1" applyBorder="1" applyAlignment="1">
      <alignment horizontal="center"/>
    </xf>
    <xf numFmtId="0" fontId="27" fillId="0" borderId="19" xfId="0" applyFont="1" applyFill="1" applyBorder="1" applyAlignment="1">
      <alignment wrapText="1"/>
    </xf>
    <xf numFmtId="0" fontId="28" fillId="0" borderId="19" xfId="0" applyFont="1" applyFill="1" applyBorder="1" applyAlignment="1">
      <alignment/>
    </xf>
    <xf numFmtId="164" fontId="74" fillId="0" borderId="19" xfId="0" applyNumberFormat="1" applyFont="1" applyBorder="1" applyAlignment="1">
      <alignment horizontal="center"/>
    </xf>
    <xf numFmtId="0" fontId="29" fillId="0" borderId="19" xfId="0" applyFont="1" applyFill="1" applyBorder="1" applyAlignment="1">
      <alignment wrapText="1"/>
    </xf>
    <xf numFmtId="164" fontId="27" fillId="0" borderId="19" xfId="0" applyNumberFormat="1" applyFont="1" applyBorder="1" applyAlignment="1">
      <alignment horizontal="center"/>
    </xf>
    <xf numFmtId="0" fontId="30" fillId="0" borderId="19" xfId="0" applyFont="1" applyFill="1" applyBorder="1" applyAlignment="1">
      <alignment wrapText="1"/>
    </xf>
    <xf numFmtId="0" fontId="31" fillId="0" borderId="19" xfId="0" applyFont="1" applyFill="1" applyBorder="1" applyAlignment="1">
      <alignment/>
    </xf>
    <xf numFmtId="0" fontId="74" fillId="0" borderId="19" xfId="0" applyFont="1" applyFill="1" applyBorder="1" applyAlignment="1">
      <alignment wrapText="1"/>
    </xf>
    <xf numFmtId="0" fontId="32" fillId="0" borderId="19" xfId="0" applyFont="1" applyFill="1" applyBorder="1" applyAlignment="1">
      <alignment/>
    </xf>
    <xf numFmtId="0" fontId="29" fillId="0" borderId="19" xfId="0" applyFont="1" applyFill="1" applyBorder="1" applyAlignment="1">
      <alignment vertical="top" wrapText="1"/>
    </xf>
    <xf numFmtId="1" fontId="74" fillId="0" borderId="1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wrapText="1"/>
    </xf>
    <xf numFmtId="0" fontId="29" fillId="32" borderId="19" xfId="0" applyFont="1" applyFill="1" applyBorder="1" applyAlignment="1">
      <alignment wrapText="1"/>
    </xf>
    <xf numFmtId="0" fontId="30" fillId="32" borderId="19" xfId="0" applyFont="1" applyFill="1" applyBorder="1" applyAlignment="1">
      <alignment wrapText="1"/>
    </xf>
    <xf numFmtId="0" fontId="74" fillId="32" borderId="19" xfId="0" applyFont="1" applyFill="1" applyBorder="1" applyAlignment="1">
      <alignment wrapText="1"/>
    </xf>
    <xf numFmtId="0" fontId="32" fillId="32" borderId="19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" fontId="5" fillId="32" borderId="19" xfId="0" applyNumberFormat="1" applyFont="1" applyFill="1" applyBorder="1" applyAlignment="1" applyProtection="1">
      <alignment vertical="center" wrapText="1"/>
      <protection/>
    </xf>
    <xf numFmtId="0" fontId="6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 applyProtection="1">
      <alignment horizontal="center" vertical="center"/>
      <protection locked="0"/>
    </xf>
    <xf numFmtId="169" fontId="5" fillId="32" borderId="10" xfId="61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 applyProtection="1">
      <alignment horizontal="center" vertical="center"/>
      <protection locked="0"/>
    </xf>
    <xf numFmtId="169" fontId="6" fillId="32" borderId="10" xfId="61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32" borderId="14" xfId="0" applyNumberFormat="1" applyFont="1" applyFill="1" applyBorder="1" applyAlignment="1">
      <alignment horizontal="center"/>
    </xf>
    <xf numFmtId="164" fontId="6" fillId="32" borderId="14" xfId="0" applyNumberFormat="1" applyFont="1" applyFill="1" applyBorder="1" applyAlignment="1">
      <alignment horizontal="center"/>
    </xf>
    <xf numFmtId="164" fontId="12" fillId="32" borderId="14" xfId="0" applyNumberFormat="1" applyFont="1" applyFill="1" applyBorder="1" applyAlignment="1">
      <alignment horizontal="center"/>
    </xf>
    <xf numFmtId="164" fontId="14" fillId="32" borderId="14" xfId="0" applyNumberFormat="1" applyFont="1" applyFill="1" applyBorder="1" applyAlignment="1">
      <alignment horizontal="center"/>
    </xf>
    <xf numFmtId="164" fontId="14" fillId="32" borderId="13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19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10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11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3" fontId="3" fillId="32" borderId="10" xfId="53" applyNumberFormat="1" applyFont="1" applyFill="1" applyBorder="1" applyAlignment="1" applyProtection="1">
      <alignment vertical="center" wrapText="1"/>
      <protection locked="0"/>
    </xf>
    <xf numFmtId="0" fontId="3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justify" vertical="top" wrapText="1"/>
    </xf>
    <xf numFmtId="0" fontId="3" fillId="32" borderId="10" xfId="0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35" fillId="0" borderId="0" xfId="0" applyFont="1" applyAlignment="1">
      <alignment/>
    </xf>
    <xf numFmtId="0" fontId="14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" fontId="9" fillId="0" borderId="0" xfId="0" applyNumberFormat="1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77.75390625" style="0" customWidth="1"/>
    <col min="2" max="2" width="22.125" style="0" customWidth="1"/>
    <col min="3" max="3" width="9.75390625" style="0" customWidth="1"/>
  </cols>
  <sheetData>
    <row r="1" spans="1:3" ht="12.75">
      <c r="A1" s="27"/>
      <c r="B1" s="3" t="s">
        <v>374</v>
      </c>
      <c r="C1" s="3"/>
    </row>
    <row r="2" spans="1:3" ht="12.75">
      <c r="A2" s="27"/>
      <c r="B2" s="1" t="s">
        <v>14</v>
      </c>
      <c r="C2" s="28"/>
    </row>
    <row r="3" spans="1:3" ht="12.75">
      <c r="A3" s="29"/>
      <c r="B3" s="1" t="s">
        <v>74</v>
      </c>
      <c r="C3" s="28"/>
    </row>
    <row r="4" spans="1:3" ht="12.75">
      <c r="A4" s="29"/>
      <c r="B4" s="1" t="s">
        <v>64</v>
      </c>
      <c r="C4" s="28"/>
    </row>
    <row r="5" spans="1:3" ht="12.75">
      <c r="A5" s="29"/>
      <c r="B5" s="1" t="s">
        <v>375</v>
      </c>
      <c r="C5" s="28"/>
    </row>
    <row r="6" spans="1:3" ht="12.75">
      <c r="A6" s="29"/>
      <c r="B6" s="1" t="s">
        <v>308</v>
      </c>
      <c r="C6" s="28"/>
    </row>
    <row r="7" spans="1:3" ht="12.75">
      <c r="A7" s="30"/>
      <c r="B7" s="168" t="s">
        <v>407</v>
      </c>
      <c r="C7" s="28"/>
    </row>
    <row r="8" spans="1:3" ht="12.75">
      <c r="A8" s="30"/>
      <c r="B8" s="1"/>
      <c r="C8" s="28"/>
    </row>
    <row r="9" spans="1:3" ht="14.25">
      <c r="A9" s="187" t="s">
        <v>376</v>
      </c>
      <c r="B9" s="187"/>
      <c r="C9" s="187"/>
    </row>
    <row r="10" spans="1:3" ht="14.25">
      <c r="A10" s="31"/>
      <c r="B10" s="31"/>
      <c r="C10" s="32" t="s">
        <v>75</v>
      </c>
    </row>
    <row r="11" spans="1:3" ht="12.75">
      <c r="A11" s="188" t="s">
        <v>15</v>
      </c>
      <c r="B11" s="190" t="s">
        <v>76</v>
      </c>
      <c r="C11" s="192" t="s">
        <v>0</v>
      </c>
    </row>
    <row r="12" spans="1:3" ht="12.75">
      <c r="A12" s="189"/>
      <c r="B12" s="191"/>
      <c r="C12" s="193"/>
    </row>
    <row r="13" spans="1:5" ht="12.75">
      <c r="A13" s="33" t="s">
        <v>16</v>
      </c>
      <c r="B13" s="34" t="s">
        <v>8</v>
      </c>
      <c r="C13" s="5">
        <f>C14+C18+C23+C25+C30+C35</f>
        <v>1611.1</v>
      </c>
      <c r="E13" s="76"/>
    </row>
    <row r="14" spans="1:3" ht="12.75">
      <c r="A14" s="73" t="s">
        <v>17</v>
      </c>
      <c r="B14" s="72" t="s">
        <v>118</v>
      </c>
      <c r="C14" s="5">
        <f>C16+C17</f>
        <v>124.2</v>
      </c>
    </row>
    <row r="15" spans="1:3" ht="66" customHeight="1" hidden="1">
      <c r="A15" s="70" t="s">
        <v>115</v>
      </c>
      <c r="B15" s="72" t="s">
        <v>116</v>
      </c>
      <c r="C15" s="7"/>
    </row>
    <row r="16" spans="1:3" ht="37.5">
      <c r="A16" s="71" t="s">
        <v>117</v>
      </c>
      <c r="B16" s="72" t="s">
        <v>119</v>
      </c>
      <c r="C16" s="7">
        <v>124.2</v>
      </c>
    </row>
    <row r="17" spans="1:3" ht="24" hidden="1">
      <c r="A17" s="71" t="s">
        <v>253</v>
      </c>
      <c r="B17" s="72" t="s">
        <v>252</v>
      </c>
      <c r="C17" s="7"/>
    </row>
    <row r="18" spans="1:4" ht="24">
      <c r="A18" s="75" t="s">
        <v>122</v>
      </c>
      <c r="B18" s="34" t="s">
        <v>123</v>
      </c>
      <c r="C18" s="5">
        <v>646.7</v>
      </c>
      <c r="D18" t="s">
        <v>307</v>
      </c>
    </row>
    <row r="19" spans="1:3" ht="36">
      <c r="A19" s="71" t="s">
        <v>255</v>
      </c>
      <c r="B19" s="6" t="s">
        <v>125</v>
      </c>
      <c r="C19" s="7">
        <v>229</v>
      </c>
    </row>
    <row r="20" spans="1:3" ht="48">
      <c r="A20" s="71" t="s">
        <v>365</v>
      </c>
      <c r="B20" s="6" t="s">
        <v>126</v>
      </c>
      <c r="C20" s="7">
        <v>7</v>
      </c>
    </row>
    <row r="21" spans="1:3" ht="36">
      <c r="A21" s="71" t="s">
        <v>127</v>
      </c>
      <c r="B21" s="6" t="s">
        <v>130</v>
      </c>
      <c r="C21" s="7">
        <v>420</v>
      </c>
    </row>
    <row r="22" spans="1:3" ht="36">
      <c r="A22" s="71" t="s">
        <v>129</v>
      </c>
      <c r="B22" s="6" t="s">
        <v>130</v>
      </c>
      <c r="C22" s="7">
        <v>-60</v>
      </c>
    </row>
    <row r="23" spans="1:3" ht="12.75">
      <c r="A23" s="36" t="s">
        <v>18</v>
      </c>
      <c r="B23" s="6" t="s">
        <v>9</v>
      </c>
      <c r="C23" s="5">
        <f>C24</f>
        <v>48.6</v>
      </c>
    </row>
    <row r="24" spans="1:3" ht="12.75">
      <c r="A24" s="35" t="s">
        <v>30</v>
      </c>
      <c r="B24" s="6" t="s">
        <v>31</v>
      </c>
      <c r="C24" s="7">
        <v>48.6</v>
      </c>
    </row>
    <row r="25" spans="1:3" ht="12.75">
      <c r="A25" s="36" t="s">
        <v>19</v>
      </c>
      <c r="B25" s="6" t="s">
        <v>10</v>
      </c>
      <c r="C25" s="5">
        <f>C26+C27</f>
        <v>696.5999999999999</v>
      </c>
    </row>
    <row r="26" spans="1:3" ht="25.5">
      <c r="A26" s="37" t="s">
        <v>47</v>
      </c>
      <c r="B26" s="6" t="s">
        <v>32</v>
      </c>
      <c r="C26" s="7">
        <v>2.3</v>
      </c>
    </row>
    <row r="27" spans="1:3" ht="12.75">
      <c r="A27" s="8" t="s">
        <v>11</v>
      </c>
      <c r="B27" s="6" t="s">
        <v>77</v>
      </c>
      <c r="C27" s="7">
        <f>225.5+468.8</f>
        <v>694.3</v>
      </c>
    </row>
    <row r="28" spans="1:3" ht="25.5" customHeight="1" hidden="1">
      <c r="A28" s="35" t="s">
        <v>78</v>
      </c>
      <c r="B28" s="6" t="s">
        <v>79</v>
      </c>
      <c r="C28" s="7"/>
    </row>
    <row r="29" spans="1:3" ht="38.25" customHeight="1" hidden="1">
      <c r="A29" s="37" t="s">
        <v>80</v>
      </c>
      <c r="B29" s="6" t="s">
        <v>81</v>
      </c>
      <c r="C29" s="7"/>
    </row>
    <row r="30" spans="1:3" ht="12.75">
      <c r="A30" s="63" t="s">
        <v>42</v>
      </c>
      <c r="B30" s="6" t="s">
        <v>82</v>
      </c>
      <c r="C30" s="5">
        <f>C31</f>
        <v>7</v>
      </c>
    </row>
    <row r="31" spans="1:3" ht="37.5" customHeight="1">
      <c r="A31" s="37" t="s">
        <v>43</v>
      </c>
      <c r="B31" s="6" t="s">
        <v>83</v>
      </c>
      <c r="C31" s="7">
        <v>7</v>
      </c>
    </row>
    <row r="32" spans="1:3" ht="24" hidden="1">
      <c r="A32" s="36" t="s">
        <v>33</v>
      </c>
      <c r="B32" s="6" t="s">
        <v>12</v>
      </c>
      <c r="C32" s="7"/>
    </row>
    <row r="33" spans="1:3" ht="12.75" hidden="1">
      <c r="A33" s="8" t="s">
        <v>84</v>
      </c>
      <c r="B33" s="6" t="s">
        <v>85</v>
      </c>
      <c r="C33" s="7"/>
    </row>
    <row r="34" spans="1:3" ht="12.75" hidden="1">
      <c r="A34" s="8" t="s">
        <v>86</v>
      </c>
      <c r="B34" s="6" t="s">
        <v>13</v>
      </c>
      <c r="C34" s="7"/>
    </row>
    <row r="35" spans="1:3" ht="35.25" customHeight="1">
      <c r="A35" s="144" t="s">
        <v>309</v>
      </c>
      <c r="B35" s="145" t="s">
        <v>349</v>
      </c>
      <c r="C35" s="7">
        <v>88</v>
      </c>
    </row>
    <row r="36" spans="1:3" ht="0.75" customHeight="1" hidden="1">
      <c r="A36" s="8"/>
      <c r="B36" s="6"/>
      <c r="C36" s="7"/>
    </row>
    <row r="37" spans="1:3" ht="12.75">
      <c r="A37" s="38" t="s">
        <v>21</v>
      </c>
      <c r="B37" s="39" t="s">
        <v>22</v>
      </c>
      <c r="C37" s="40">
        <f>C40+C41+C42+C43</f>
        <v>32436.6</v>
      </c>
    </row>
    <row r="38" spans="1:3" ht="25.5">
      <c r="A38" s="9" t="s">
        <v>87</v>
      </c>
      <c r="B38" s="41" t="s">
        <v>330</v>
      </c>
      <c r="C38" s="42">
        <f>C40+C43</f>
        <v>90.5</v>
      </c>
    </row>
    <row r="39" spans="1:3" ht="12.75" hidden="1">
      <c r="A39" s="37" t="s">
        <v>23</v>
      </c>
      <c r="B39" s="41" t="s">
        <v>331</v>
      </c>
      <c r="C39" s="42"/>
    </row>
    <row r="40" spans="1:3" ht="12.75">
      <c r="A40" s="146" t="s">
        <v>335</v>
      </c>
      <c r="B40" s="147" t="s">
        <v>331</v>
      </c>
      <c r="C40" s="148"/>
    </row>
    <row r="41" spans="1:3" ht="27.75" customHeight="1">
      <c r="A41" s="149" t="s">
        <v>334</v>
      </c>
      <c r="B41" s="147" t="s">
        <v>141</v>
      </c>
      <c r="C41" s="148">
        <v>4738</v>
      </c>
    </row>
    <row r="42" spans="1:3" ht="12.75">
      <c r="A42" s="149" t="s">
        <v>46</v>
      </c>
      <c r="B42" s="147" t="s">
        <v>25</v>
      </c>
      <c r="C42" s="148">
        <f>3271+24337.1</f>
        <v>27608.1</v>
      </c>
    </row>
    <row r="43" spans="1:3" ht="12.75">
      <c r="A43" s="149" t="s">
        <v>333</v>
      </c>
      <c r="B43" s="147" t="s">
        <v>34</v>
      </c>
      <c r="C43" s="148">
        <f>C44+C45</f>
        <v>90.5</v>
      </c>
    </row>
    <row r="44" spans="1:3" ht="24.75" customHeight="1">
      <c r="A44" s="150" t="s">
        <v>312</v>
      </c>
      <c r="B44" s="147" t="s">
        <v>310</v>
      </c>
      <c r="C44" s="148">
        <v>57.5</v>
      </c>
    </row>
    <row r="45" spans="1:3" ht="25.5" customHeight="1">
      <c r="A45" s="149" t="s">
        <v>332</v>
      </c>
      <c r="B45" s="151" t="s">
        <v>311</v>
      </c>
      <c r="C45" s="152">
        <f>32.3+0.7</f>
        <v>33</v>
      </c>
    </row>
    <row r="46" spans="1:3" ht="12.75">
      <c r="A46" s="43" t="s">
        <v>35</v>
      </c>
      <c r="B46" s="44"/>
      <c r="C46" s="45">
        <f>C37+C13</f>
        <v>34047.7</v>
      </c>
    </row>
    <row r="47" spans="1:3" ht="12.75">
      <c r="A47" s="10"/>
      <c r="B47" s="10"/>
      <c r="C47" s="10"/>
    </row>
    <row r="49" spans="1:3" ht="12.75">
      <c r="A49" s="27"/>
      <c r="B49" s="3"/>
      <c r="C49" s="3"/>
    </row>
    <row r="53" ht="12.75">
      <c r="E53" t="s">
        <v>373</v>
      </c>
    </row>
  </sheetData>
  <sheetProtection/>
  <mergeCells count="4">
    <mergeCell ref="A9:C9"/>
    <mergeCell ref="A11:A12"/>
    <mergeCell ref="B11:B12"/>
    <mergeCell ref="C11:C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00390625" style="0" customWidth="1"/>
    <col min="2" max="2" width="30.125" style="0" customWidth="1"/>
    <col min="3" max="3" width="12.125" style="0" customWidth="1"/>
    <col min="4" max="4" width="11.25390625" style="0" customWidth="1"/>
    <col min="5" max="5" width="12.75390625" style="0" customWidth="1"/>
    <col min="6" max="6" width="10.375" style="0" customWidth="1"/>
    <col min="7" max="7" width="14.875" style="0" customWidth="1"/>
  </cols>
  <sheetData>
    <row r="1" spans="1:9" ht="12.75">
      <c r="A1" s="10"/>
      <c r="B1" s="10"/>
      <c r="C1" s="10"/>
      <c r="D1" s="10"/>
      <c r="E1" s="10"/>
      <c r="F1" s="3" t="s">
        <v>374</v>
      </c>
      <c r="G1" s="3"/>
      <c r="H1" s="10"/>
      <c r="I1" s="10"/>
    </row>
    <row r="2" spans="1:9" ht="12.75">
      <c r="A2" s="10"/>
      <c r="B2" s="10"/>
      <c r="C2" s="10"/>
      <c r="D2" s="10"/>
      <c r="E2" s="10"/>
      <c r="F2" s="1" t="s">
        <v>346</v>
      </c>
      <c r="G2" s="28"/>
      <c r="H2" s="10"/>
      <c r="I2" s="11"/>
    </row>
    <row r="3" spans="1:9" ht="12.75">
      <c r="A3" s="10"/>
      <c r="B3" s="10"/>
      <c r="C3" s="10"/>
      <c r="D3" s="10"/>
      <c r="E3" s="10"/>
      <c r="F3" s="1" t="s">
        <v>74</v>
      </c>
      <c r="G3" s="28"/>
      <c r="H3" s="10"/>
      <c r="I3" s="11"/>
    </row>
    <row r="4" spans="1:9" ht="12.75">
      <c r="A4" s="2"/>
      <c r="B4" s="2"/>
      <c r="C4" s="3"/>
      <c r="D4" s="3"/>
      <c r="E4" s="3"/>
      <c r="F4" s="1" t="s">
        <v>64</v>
      </c>
      <c r="G4" s="28"/>
      <c r="H4" s="10"/>
      <c r="I4" s="11"/>
    </row>
    <row r="5" spans="1:9" ht="12.75">
      <c r="A5" s="2"/>
      <c r="B5" s="2"/>
      <c r="C5" s="3"/>
      <c r="D5" s="3"/>
      <c r="E5" s="3"/>
      <c r="F5" s="1" t="s">
        <v>394</v>
      </c>
      <c r="G5" s="28"/>
      <c r="H5" s="10"/>
      <c r="I5" s="11"/>
    </row>
    <row r="6" spans="1:9" ht="12.75">
      <c r="A6" s="2"/>
      <c r="B6" s="2"/>
      <c r="C6" s="4"/>
      <c r="D6" s="3"/>
      <c r="E6" s="3"/>
      <c r="F6" s="1" t="s">
        <v>383</v>
      </c>
      <c r="G6" s="28"/>
      <c r="H6" s="10"/>
      <c r="I6" s="11"/>
    </row>
    <row r="7" spans="1:9" ht="12.75">
      <c r="A7" s="51"/>
      <c r="B7" s="3"/>
      <c r="C7" s="3"/>
      <c r="D7" s="3"/>
      <c r="E7" s="3"/>
      <c r="F7" s="199" t="s">
        <v>407</v>
      </c>
      <c r="G7" s="199"/>
      <c r="H7" s="10"/>
      <c r="I7" s="11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33.75" customHeight="1">
      <c r="A9" s="208" t="s">
        <v>393</v>
      </c>
      <c r="B9" s="208"/>
      <c r="C9" s="208"/>
      <c r="D9" s="208"/>
      <c r="E9" s="208"/>
      <c r="F9" s="208"/>
      <c r="G9" s="208"/>
      <c r="H9" s="208"/>
    </row>
    <row r="10" spans="1:8" ht="18.75">
      <c r="A10" s="52"/>
      <c r="B10" s="3"/>
      <c r="C10" s="3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4" t="s">
        <v>4</v>
      </c>
    </row>
    <row r="12" spans="1:8" ht="25.5">
      <c r="A12" s="53"/>
      <c r="B12" s="54" t="s">
        <v>39</v>
      </c>
      <c r="C12" s="26" t="s">
        <v>28</v>
      </c>
      <c r="D12" s="54" t="s">
        <v>29</v>
      </c>
      <c r="E12" s="54" t="s">
        <v>54</v>
      </c>
      <c r="F12" s="54" t="s">
        <v>50</v>
      </c>
      <c r="G12" s="54" t="s">
        <v>144</v>
      </c>
      <c r="H12" s="26" t="s">
        <v>0</v>
      </c>
    </row>
    <row r="13" spans="1:8" ht="26.25" customHeight="1">
      <c r="A13" s="55">
        <v>1</v>
      </c>
      <c r="B13" s="56" t="s">
        <v>362</v>
      </c>
      <c r="C13" s="57" t="s">
        <v>56</v>
      </c>
      <c r="D13" s="57" t="s">
        <v>40</v>
      </c>
      <c r="E13" s="77" t="s">
        <v>160</v>
      </c>
      <c r="F13" s="57" t="s">
        <v>145</v>
      </c>
      <c r="G13" s="57" t="s">
        <v>146</v>
      </c>
      <c r="H13" s="58">
        <v>2</v>
      </c>
    </row>
    <row r="14" spans="1:8" ht="25.5">
      <c r="A14" s="55">
        <v>2</v>
      </c>
      <c r="B14" s="56" t="s">
        <v>57</v>
      </c>
      <c r="C14" s="57" t="s">
        <v>56</v>
      </c>
      <c r="D14" s="57" t="s">
        <v>40</v>
      </c>
      <c r="E14" s="77" t="s">
        <v>161</v>
      </c>
      <c r="F14" s="57" t="s">
        <v>145</v>
      </c>
      <c r="G14" s="57" t="s">
        <v>146</v>
      </c>
      <c r="H14" s="58">
        <v>1</v>
      </c>
    </row>
    <row r="15" spans="1:8" ht="25.5" customHeight="1">
      <c r="A15" s="55">
        <v>3</v>
      </c>
      <c r="B15" s="56" t="s">
        <v>147</v>
      </c>
      <c r="C15" s="57" t="s">
        <v>56</v>
      </c>
      <c r="D15" s="57" t="s">
        <v>40</v>
      </c>
      <c r="E15" s="77" t="s">
        <v>162</v>
      </c>
      <c r="F15" s="57" t="s">
        <v>145</v>
      </c>
      <c r="G15" s="57" t="s">
        <v>148</v>
      </c>
      <c r="H15" s="58">
        <v>4</v>
      </c>
    </row>
    <row r="16" spans="1:8" ht="25.5">
      <c r="A16" s="55">
        <v>4</v>
      </c>
      <c r="B16" s="56" t="s">
        <v>60</v>
      </c>
      <c r="C16" s="57" t="s">
        <v>56</v>
      </c>
      <c r="D16" s="57" t="s">
        <v>135</v>
      </c>
      <c r="E16" s="77" t="s">
        <v>155</v>
      </c>
      <c r="F16" s="57" t="s">
        <v>145</v>
      </c>
      <c r="G16" s="57" t="s">
        <v>148</v>
      </c>
      <c r="H16" s="109">
        <v>646.7</v>
      </c>
    </row>
    <row r="17" spans="1:8" ht="27" customHeight="1">
      <c r="A17" s="55">
        <v>5</v>
      </c>
      <c r="B17" s="56" t="s">
        <v>58</v>
      </c>
      <c r="C17" s="57" t="s">
        <v>56</v>
      </c>
      <c r="D17" s="59" t="s">
        <v>38</v>
      </c>
      <c r="E17" s="77" t="s">
        <v>156</v>
      </c>
      <c r="F17" s="59" t="s">
        <v>145</v>
      </c>
      <c r="G17" s="59" t="s">
        <v>146</v>
      </c>
      <c r="H17" s="58">
        <v>1</v>
      </c>
    </row>
    <row r="18" spans="1:8" ht="38.25" customHeight="1">
      <c r="A18" s="55">
        <v>6</v>
      </c>
      <c r="B18" s="56" t="s">
        <v>59</v>
      </c>
      <c r="C18" s="57" t="s">
        <v>56</v>
      </c>
      <c r="D18" s="57" t="s">
        <v>102</v>
      </c>
      <c r="E18" s="57" t="s">
        <v>157</v>
      </c>
      <c r="F18" s="57" t="s">
        <v>145</v>
      </c>
      <c r="G18" s="57" t="s">
        <v>149</v>
      </c>
      <c r="H18" s="58">
        <v>10</v>
      </c>
    </row>
    <row r="19" spans="1:8" ht="22.5" customHeight="1">
      <c r="A19" s="55">
        <v>7</v>
      </c>
      <c r="B19" s="56" t="s">
        <v>61</v>
      </c>
      <c r="C19" s="57" t="s">
        <v>56</v>
      </c>
      <c r="D19" s="57" t="s">
        <v>62</v>
      </c>
      <c r="E19" s="57" t="s">
        <v>153</v>
      </c>
      <c r="F19" s="57" t="s">
        <v>145</v>
      </c>
      <c r="G19" s="57" t="s">
        <v>146</v>
      </c>
      <c r="H19" s="58">
        <v>10</v>
      </c>
    </row>
    <row r="20" spans="1:8" ht="15.75">
      <c r="A20" s="60"/>
      <c r="B20" s="61" t="s">
        <v>63</v>
      </c>
      <c r="C20" s="62"/>
      <c r="D20" s="62"/>
      <c r="E20" s="62"/>
      <c r="F20" s="62"/>
      <c r="G20" s="62"/>
      <c r="H20" s="110">
        <f>SUM(H13:H19)</f>
        <v>674.7</v>
      </c>
    </row>
    <row r="21" spans="1:8" ht="12.75">
      <c r="A21" s="10"/>
      <c r="B21" s="10"/>
      <c r="C21" s="10"/>
      <c r="D21" s="10"/>
      <c r="E21" s="10"/>
      <c r="F21" s="10"/>
      <c r="G21" s="10"/>
      <c r="H21" s="10"/>
    </row>
    <row r="22" spans="1:8" ht="12.75">
      <c r="A22" s="10"/>
      <c r="B22" s="10"/>
      <c r="C22" s="10"/>
      <c r="D22" s="10"/>
      <c r="E22" s="10"/>
      <c r="F22" s="3"/>
      <c r="G22" s="3"/>
      <c r="H22" s="10"/>
    </row>
  </sheetData>
  <sheetProtection/>
  <mergeCells count="2">
    <mergeCell ref="F7:G7"/>
    <mergeCell ref="A9:H9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4">
      <selection activeCell="D19" sqref="D19"/>
    </sheetView>
  </sheetViews>
  <sheetFormatPr defaultColWidth="9.00390625" defaultRowHeight="12.75"/>
  <cols>
    <col min="1" max="1" width="5.00390625" style="0" customWidth="1"/>
    <col min="2" max="2" width="30.125" style="0" customWidth="1"/>
    <col min="3" max="3" width="12.125" style="0" customWidth="1"/>
    <col min="4" max="4" width="11.25390625" style="0" customWidth="1"/>
    <col min="5" max="5" width="12.75390625" style="0" customWidth="1"/>
    <col min="6" max="6" width="10.375" style="0" customWidth="1"/>
    <col min="7" max="7" width="14.875" style="0" customWidth="1"/>
  </cols>
  <sheetData>
    <row r="1" spans="1:8" ht="12.75">
      <c r="A1" s="10"/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3" t="s">
        <v>389</v>
      </c>
      <c r="G2" s="3"/>
      <c r="H2" s="10"/>
    </row>
    <row r="3" spans="1:8" ht="12.75">
      <c r="A3" s="10"/>
      <c r="B3" s="10"/>
      <c r="C3" s="10"/>
      <c r="D3" s="10"/>
      <c r="E3" s="10"/>
      <c r="F3" s="1" t="s">
        <v>347</v>
      </c>
      <c r="G3" s="28"/>
      <c r="H3" s="10"/>
    </row>
    <row r="4" spans="1:8" ht="12.75">
      <c r="A4" s="10"/>
      <c r="B4" s="10"/>
      <c r="C4" s="10"/>
      <c r="D4" s="10"/>
      <c r="E4" s="10"/>
      <c r="F4" s="1" t="s">
        <v>74</v>
      </c>
      <c r="G4" s="28"/>
      <c r="H4" s="10"/>
    </row>
    <row r="5" spans="1:8" ht="12.75">
      <c r="A5" s="2"/>
      <c r="B5" s="2"/>
      <c r="C5" s="3"/>
      <c r="D5" s="3"/>
      <c r="E5" s="3"/>
      <c r="F5" s="1" t="s">
        <v>64</v>
      </c>
      <c r="G5" s="28"/>
      <c r="H5" s="10"/>
    </row>
    <row r="6" spans="1:8" ht="12.75">
      <c r="A6" s="2"/>
      <c r="B6" s="2"/>
      <c r="C6" s="3"/>
      <c r="D6" s="3"/>
      <c r="E6" s="3"/>
      <c r="F6" s="1" t="s">
        <v>394</v>
      </c>
      <c r="G6" s="28"/>
      <c r="H6" s="10"/>
    </row>
    <row r="7" spans="1:8" ht="12.75">
      <c r="A7" s="2"/>
      <c r="B7" s="2"/>
      <c r="C7" s="4"/>
      <c r="D7" s="3"/>
      <c r="E7" s="3"/>
      <c r="F7" s="1" t="s">
        <v>383</v>
      </c>
      <c r="G7" s="28"/>
      <c r="H7" s="10"/>
    </row>
    <row r="8" spans="1:8" ht="12.75">
      <c r="A8" s="51"/>
      <c r="B8" s="3"/>
      <c r="C8" s="3"/>
      <c r="D8" s="3"/>
      <c r="E8" s="3"/>
      <c r="F8" s="199" t="s">
        <v>407</v>
      </c>
      <c r="G8" s="199"/>
      <c r="H8" s="10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36.75" customHeight="1">
      <c r="A10" s="208" t="s">
        <v>395</v>
      </c>
      <c r="B10" s="208"/>
      <c r="C10" s="208"/>
      <c r="D10" s="208"/>
      <c r="E10" s="208"/>
      <c r="F10" s="208"/>
      <c r="G10" s="208"/>
      <c r="H10" s="208"/>
    </row>
    <row r="11" spans="1:8" ht="18.75">
      <c r="A11" s="52"/>
      <c r="B11" s="3"/>
      <c r="C11" s="3"/>
      <c r="D11" s="3"/>
      <c r="E11" s="3"/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4" t="s">
        <v>4</v>
      </c>
    </row>
    <row r="13" spans="1:9" ht="25.5">
      <c r="A13" s="53"/>
      <c r="B13" s="54" t="s">
        <v>39</v>
      </c>
      <c r="C13" s="26" t="s">
        <v>28</v>
      </c>
      <c r="D13" s="54" t="s">
        <v>29</v>
      </c>
      <c r="E13" s="54" t="s">
        <v>54</v>
      </c>
      <c r="F13" s="54" t="s">
        <v>50</v>
      </c>
      <c r="G13" s="54" t="s">
        <v>144</v>
      </c>
      <c r="H13" s="26">
        <v>2019</v>
      </c>
      <c r="I13" s="26">
        <v>2020</v>
      </c>
    </row>
    <row r="14" spans="1:9" ht="25.5">
      <c r="A14" s="55">
        <v>1</v>
      </c>
      <c r="B14" s="56" t="s">
        <v>362</v>
      </c>
      <c r="C14" s="57" t="s">
        <v>56</v>
      </c>
      <c r="D14" s="57" t="s">
        <v>40</v>
      </c>
      <c r="E14" s="77" t="s">
        <v>160</v>
      </c>
      <c r="F14" s="57" t="s">
        <v>145</v>
      </c>
      <c r="G14" s="57" t="s">
        <v>146</v>
      </c>
      <c r="H14" s="58">
        <v>2</v>
      </c>
      <c r="I14" s="58">
        <v>2</v>
      </c>
    </row>
    <row r="15" spans="1:9" ht="25.5">
      <c r="A15" s="55">
        <v>2</v>
      </c>
      <c r="B15" s="56" t="s">
        <v>57</v>
      </c>
      <c r="C15" s="57" t="s">
        <v>56</v>
      </c>
      <c r="D15" s="57" t="s">
        <v>40</v>
      </c>
      <c r="E15" s="77" t="s">
        <v>161</v>
      </c>
      <c r="F15" s="57" t="s">
        <v>145</v>
      </c>
      <c r="G15" s="57" t="s">
        <v>146</v>
      </c>
      <c r="H15" s="58">
        <v>1</v>
      </c>
      <c r="I15" s="58">
        <v>1</v>
      </c>
    </row>
    <row r="16" spans="1:9" ht="25.5">
      <c r="A16" s="55">
        <v>3</v>
      </c>
      <c r="B16" s="56" t="s">
        <v>147</v>
      </c>
      <c r="C16" s="57" t="s">
        <v>56</v>
      </c>
      <c r="D16" s="57" t="s">
        <v>40</v>
      </c>
      <c r="E16" s="77" t="s">
        <v>162</v>
      </c>
      <c r="F16" s="57" t="s">
        <v>145</v>
      </c>
      <c r="G16" s="57" t="s">
        <v>148</v>
      </c>
      <c r="H16" s="58">
        <v>4</v>
      </c>
      <c r="I16" s="58">
        <v>4</v>
      </c>
    </row>
    <row r="17" spans="1:9" ht="25.5">
      <c r="A17" s="55">
        <v>4</v>
      </c>
      <c r="B17" s="56" t="s">
        <v>60</v>
      </c>
      <c r="C17" s="57" t="s">
        <v>56</v>
      </c>
      <c r="D17" s="57" t="s">
        <v>135</v>
      </c>
      <c r="E17" s="77" t="s">
        <v>155</v>
      </c>
      <c r="F17" s="57" t="s">
        <v>145</v>
      </c>
      <c r="G17" s="57" t="s">
        <v>148</v>
      </c>
      <c r="H17" s="109">
        <v>729.4</v>
      </c>
      <c r="I17" s="109">
        <v>738</v>
      </c>
    </row>
    <row r="18" spans="1:9" ht="25.5">
      <c r="A18" s="55">
        <v>5</v>
      </c>
      <c r="B18" s="56" t="s">
        <v>58</v>
      </c>
      <c r="C18" s="57" t="s">
        <v>56</v>
      </c>
      <c r="D18" s="59" t="s">
        <v>38</v>
      </c>
      <c r="E18" s="77" t="s">
        <v>156</v>
      </c>
      <c r="F18" s="59" t="s">
        <v>145</v>
      </c>
      <c r="G18" s="59" t="s">
        <v>146</v>
      </c>
      <c r="H18" s="58">
        <v>1</v>
      </c>
      <c r="I18" s="58">
        <v>1</v>
      </c>
    </row>
    <row r="19" spans="1:9" ht="38.25">
      <c r="A19" s="55">
        <v>6</v>
      </c>
      <c r="B19" s="56" t="s">
        <v>59</v>
      </c>
      <c r="C19" s="57" t="s">
        <v>56</v>
      </c>
      <c r="D19" s="57" t="s">
        <v>102</v>
      </c>
      <c r="E19" s="57" t="s">
        <v>157</v>
      </c>
      <c r="F19" s="57" t="s">
        <v>145</v>
      </c>
      <c r="G19" s="57" t="s">
        <v>149</v>
      </c>
      <c r="H19" s="58">
        <v>10</v>
      </c>
      <c r="I19" s="58">
        <v>10</v>
      </c>
    </row>
    <row r="20" spans="1:9" ht="12.75">
      <c r="A20" s="55">
        <v>7</v>
      </c>
      <c r="B20" s="56" t="s">
        <v>61</v>
      </c>
      <c r="C20" s="57" t="s">
        <v>56</v>
      </c>
      <c r="D20" s="57" t="s">
        <v>62</v>
      </c>
      <c r="E20" s="57" t="s">
        <v>153</v>
      </c>
      <c r="F20" s="57" t="s">
        <v>145</v>
      </c>
      <c r="G20" s="57" t="s">
        <v>146</v>
      </c>
      <c r="H20" s="58">
        <v>10</v>
      </c>
      <c r="I20" s="58">
        <v>10</v>
      </c>
    </row>
    <row r="21" spans="1:9" ht="15.75">
      <c r="A21" s="60"/>
      <c r="B21" s="61" t="s">
        <v>63</v>
      </c>
      <c r="C21" s="62"/>
      <c r="D21" s="62"/>
      <c r="E21" s="62"/>
      <c r="F21" s="62"/>
      <c r="G21" s="62"/>
      <c r="H21" s="110">
        <f>SUM(H14:H20)</f>
        <v>757.4</v>
      </c>
      <c r="I21" s="110">
        <f>SUM(I14:I20)</f>
        <v>766</v>
      </c>
    </row>
  </sheetData>
  <sheetProtection/>
  <mergeCells count="2">
    <mergeCell ref="F8:G8"/>
    <mergeCell ref="A10:H10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H17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6.375" style="0" customWidth="1"/>
    <col min="2" max="2" width="14.25390625" style="0" customWidth="1"/>
    <col min="3" max="3" width="14.625" style="0" customWidth="1"/>
    <col min="4" max="4" width="15.625" style="0" customWidth="1"/>
    <col min="5" max="5" width="19.625" style="0" customWidth="1"/>
    <col min="6" max="6" width="15.75390625" style="0" customWidth="1"/>
    <col min="7" max="7" width="16.75390625" style="0" customWidth="1"/>
    <col min="8" max="8" width="18.875" style="0" customWidth="1"/>
  </cols>
  <sheetData>
    <row r="1" spans="4:6" ht="12.75">
      <c r="D1" s="3" t="s">
        <v>374</v>
      </c>
      <c r="E1" s="3"/>
      <c r="F1" s="10"/>
    </row>
    <row r="2" spans="1:6" ht="15.75">
      <c r="A2" s="117"/>
      <c r="B2" s="117"/>
      <c r="C2" s="117"/>
      <c r="D2" s="1" t="s">
        <v>351</v>
      </c>
      <c r="E2" s="28"/>
      <c r="F2" s="10"/>
    </row>
    <row r="3" spans="1:6" ht="15.75">
      <c r="A3" s="117"/>
      <c r="B3" s="117"/>
      <c r="C3" s="117"/>
      <c r="D3" s="1" t="s">
        <v>74</v>
      </c>
      <c r="E3" s="28"/>
      <c r="F3" s="10"/>
    </row>
    <row r="4" spans="1:6" ht="15.75">
      <c r="A4" s="117"/>
      <c r="B4" s="117"/>
      <c r="C4" s="117"/>
      <c r="D4" s="1" t="s">
        <v>64</v>
      </c>
      <c r="E4" s="28"/>
      <c r="F4" s="10"/>
    </row>
    <row r="5" spans="1:6" ht="15.75">
      <c r="A5" s="117"/>
      <c r="B5" s="117"/>
      <c r="C5" s="117"/>
      <c r="D5" s="1" t="s">
        <v>394</v>
      </c>
      <c r="E5" s="28"/>
      <c r="F5" s="10"/>
    </row>
    <row r="6" spans="1:6" ht="15.75">
      <c r="A6" s="117"/>
      <c r="B6" s="117"/>
      <c r="C6" s="117"/>
      <c r="D6" s="1" t="s">
        <v>383</v>
      </c>
      <c r="E6" s="28"/>
      <c r="F6" s="10"/>
    </row>
    <row r="7" spans="1:6" ht="15.75">
      <c r="A7" s="117"/>
      <c r="B7" s="117"/>
      <c r="C7" s="117"/>
      <c r="D7" s="199" t="s">
        <v>407</v>
      </c>
      <c r="E7" s="199"/>
      <c r="F7" s="10"/>
    </row>
    <row r="8" spans="1:5" ht="15.75">
      <c r="A8" s="209" t="s">
        <v>396</v>
      </c>
      <c r="B8" s="209"/>
      <c r="C8" s="209"/>
      <c r="D8" s="209"/>
      <c r="E8" s="209"/>
    </row>
    <row r="9" spans="1:5" ht="15.75">
      <c r="A9" s="117"/>
      <c r="B9" s="117"/>
      <c r="C9" s="117"/>
      <c r="D9" s="117"/>
      <c r="E9" s="118" t="s">
        <v>260</v>
      </c>
    </row>
    <row r="10" spans="1:5" ht="120" customHeight="1">
      <c r="A10" s="138" t="s">
        <v>261</v>
      </c>
      <c r="B10" s="138" t="s">
        <v>397</v>
      </c>
      <c r="C10" s="138" t="s">
        <v>353</v>
      </c>
      <c r="D10" s="138" t="s">
        <v>354</v>
      </c>
      <c r="E10" s="138" t="s">
        <v>355</v>
      </c>
    </row>
    <row r="11" spans="1:5" ht="28.5" customHeight="1">
      <c r="A11" s="119" t="s">
        <v>262</v>
      </c>
      <c r="B11" s="167">
        <v>0</v>
      </c>
      <c r="C11" s="120">
        <v>80.5</v>
      </c>
      <c r="D11" s="120">
        <v>-81.5</v>
      </c>
      <c r="E11" s="120">
        <v>0</v>
      </c>
    </row>
    <row r="12" spans="1:5" ht="19.5" customHeight="1">
      <c r="A12" s="119" t="s">
        <v>263</v>
      </c>
      <c r="B12" s="167"/>
      <c r="C12" s="120"/>
      <c r="D12" s="120"/>
      <c r="E12" s="120">
        <v>0</v>
      </c>
    </row>
    <row r="13" spans="1:5" ht="49.5" customHeight="1">
      <c r="A13" s="60" t="s">
        <v>264</v>
      </c>
      <c r="B13" s="167">
        <v>0</v>
      </c>
      <c r="C13" s="120"/>
      <c r="D13" s="120">
        <v>0</v>
      </c>
      <c r="E13" s="120">
        <v>0</v>
      </c>
    </row>
    <row r="14" spans="1:5" ht="33.75" customHeight="1">
      <c r="A14" s="60" t="s">
        <v>265</v>
      </c>
      <c r="B14" s="167">
        <v>0</v>
      </c>
      <c r="C14" s="120">
        <v>0</v>
      </c>
      <c r="D14" s="120">
        <v>0</v>
      </c>
      <c r="E14" s="120">
        <v>0</v>
      </c>
    </row>
    <row r="15" spans="1:5" ht="33.75" customHeight="1">
      <c r="A15" s="60" t="s">
        <v>266</v>
      </c>
      <c r="B15" s="167">
        <v>0</v>
      </c>
      <c r="C15" s="120">
        <v>80.5</v>
      </c>
      <c r="D15" s="120">
        <v>-81.5</v>
      </c>
      <c r="E15" s="120">
        <v>0</v>
      </c>
    </row>
    <row r="17" spans="4:8" ht="12.75">
      <c r="D17" s="3"/>
      <c r="E17" s="3"/>
      <c r="G17" s="3"/>
      <c r="H17" s="3"/>
    </row>
  </sheetData>
  <sheetProtection/>
  <mergeCells count="2">
    <mergeCell ref="D7:E7"/>
    <mergeCell ref="A8:E8"/>
  </mergeCells>
  <printOptions/>
  <pageMargins left="0.25" right="0.25" top="0.75" bottom="0.75" header="0.3" footer="0.3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H18"/>
  <sheetViews>
    <sheetView zoomScalePageLayoutView="0" workbookViewId="0" topLeftCell="A4">
      <selection activeCell="E14" sqref="E14"/>
    </sheetView>
  </sheetViews>
  <sheetFormatPr defaultColWidth="9.00390625" defaultRowHeight="12.75"/>
  <cols>
    <col min="1" max="1" width="46.375" style="0" customWidth="1"/>
    <col min="2" max="2" width="14.25390625" style="0" customWidth="1"/>
    <col min="3" max="3" width="14.625" style="0" customWidth="1"/>
    <col min="4" max="4" width="15.625" style="0" customWidth="1"/>
    <col min="5" max="5" width="19.625" style="0" customWidth="1"/>
    <col min="6" max="6" width="15.75390625" style="0" customWidth="1"/>
    <col min="7" max="7" width="16.75390625" style="0" customWidth="1"/>
    <col min="8" max="8" width="18.875" style="0" customWidth="1"/>
  </cols>
  <sheetData>
    <row r="1" spans="4:6" ht="12.75">
      <c r="D1" s="3"/>
      <c r="E1" s="3"/>
      <c r="F1" s="10"/>
    </row>
    <row r="2" ht="12.75">
      <c r="G2" t="s">
        <v>389</v>
      </c>
    </row>
    <row r="3" spans="4:8" ht="12.75">
      <c r="D3" s="3"/>
      <c r="E3" s="3"/>
      <c r="G3" s="3"/>
      <c r="H3" s="3"/>
    </row>
    <row r="4" spans="4:8" ht="12.75">
      <c r="D4" s="1"/>
      <c r="E4" s="28"/>
      <c r="G4" s="1" t="s">
        <v>352</v>
      </c>
      <c r="H4" s="28"/>
    </row>
    <row r="5" spans="4:8" ht="12.75">
      <c r="D5" s="1"/>
      <c r="E5" s="28"/>
      <c r="G5" s="1" t="s">
        <v>74</v>
      </c>
      <c r="H5" s="28"/>
    </row>
    <row r="6" spans="4:8" ht="12.75">
      <c r="D6" s="1"/>
      <c r="E6" s="28"/>
      <c r="G6" s="1" t="s">
        <v>64</v>
      </c>
      <c r="H6" s="28"/>
    </row>
    <row r="7" spans="4:8" ht="12.75">
      <c r="D7" s="1"/>
      <c r="E7" s="28"/>
      <c r="G7" s="1" t="s">
        <v>398</v>
      </c>
      <c r="H7" s="28"/>
    </row>
    <row r="8" spans="4:8" ht="12.75">
      <c r="D8" s="1"/>
      <c r="E8" s="28"/>
      <c r="G8" s="1" t="s">
        <v>383</v>
      </c>
      <c r="H8" s="28"/>
    </row>
    <row r="9" spans="4:8" ht="12.75">
      <c r="D9" s="210"/>
      <c r="E9" s="210"/>
      <c r="G9" s="199" t="s">
        <v>407</v>
      </c>
      <c r="H9" s="199"/>
    </row>
    <row r="11" spans="1:8" ht="33.75" customHeight="1">
      <c r="A11" s="209" t="s">
        <v>411</v>
      </c>
      <c r="B11" s="209"/>
      <c r="C11" s="209"/>
      <c r="D11" s="209"/>
      <c r="E11" s="209"/>
      <c r="F11" s="209"/>
      <c r="G11" s="209"/>
      <c r="H11" s="209"/>
    </row>
    <row r="12" spans="1:5" ht="15.75">
      <c r="A12" s="117"/>
      <c r="B12" s="117"/>
      <c r="C12" s="117"/>
      <c r="D12" s="117"/>
      <c r="E12" s="118" t="s">
        <v>260</v>
      </c>
    </row>
    <row r="13" spans="1:8" ht="71.25">
      <c r="A13" s="138" t="s">
        <v>261</v>
      </c>
      <c r="B13" s="138" t="s">
        <v>397</v>
      </c>
      <c r="C13" s="138" t="s">
        <v>358</v>
      </c>
      <c r="D13" s="138" t="s">
        <v>357</v>
      </c>
      <c r="E13" s="138" t="s">
        <v>356</v>
      </c>
      <c r="F13" s="138" t="s">
        <v>399</v>
      </c>
      <c r="G13" s="138" t="s">
        <v>400</v>
      </c>
      <c r="H13" s="138" t="s">
        <v>401</v>
      </c>
    </row>
    <row r="14" spans="1:8" ht="15.75">
      <c r="A14" s="119" t="s">
        <v>262</v>
      </c>
      <c r="B14" s="120">
        <v>0</v>
      </c>
      <c r="C14" s="120">
        <v>84.9</v>
      </c>
      <c r="D14" s="120">
        <v>-84.9</v>
      </c>
      <c r="E14" s="120">
        <v>0</v>
      </c>
      <c r="F14" s="120">
        <v>85.3</v>
      </c>
      <c r="G14" s="120">
        <v>-85.3</v>
      </c>
      <c r="H14" s="120">
        <v>0</v>
      </c>
    </row>
    <row r="15" spans="1:8" ht="15.75">
      <c r="A15" s="119" t="s">
        <v>263</v>
      </c>
      <c r="B15" s="120"/>
      <c r="C15" s="120"/>
      <c r="D15" s="120"/>
      <c r="E15" s="120">
        <v>0</v>
      </c>
      <c r="F15" s="120"/>
      <c r="G15" s="120"/>
      <c r="H15" s="120">
        <v>0</v>
      </c>
    </row>
    <row r="16" spans="1:8" ht="63">
      <c r="A16" s="60" t="s">
        <v>264</v>
      </c>
      <c r="B16" s="120">
        <v>0</v>
      </c>
      <c r="C16" s="120"/>
      <c r="D16" s="120">
        <v>0</v>
      </c>
      <c r="E16" s="120">
        <v>0</v>
      </c>
      <c r="F16" s="120"/>
      <c r="G16" s="120">
        <v>0</v>
      </c>
      <c r="H16" s="120">
        <v>0</v>
      </c>
    </row>
    <row r="17" spans="1:8" ht="47.25">
      <c r="A17" s="60" t="s">
        <v>265</v>
      </c>
      <c r="B17" s="120">
        <v>0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</row>
    <row r="18" spans="1:8" ht="31.5">
      <c r="A18" s="60" t="s">
        <v>266</v>
      </c>
      <c r="B18" s="120">
        <v>0</v>
      </c>
      <c r="C18" s="120">
        <v>84.9</v>
      </c>
      <c r="D18" s="120">
        <v>-84.9</v>
      </c>
      <c r="E18" s="120">
        <v>0</v>
      </c>
      <c r="F18" s="120">
        <v>85.3</v>
      </c>
      <c r="G18" s="120">
        <v>-85.3</v>
      </c>
      <c r="H18" s="120">
        <v>0</v>
      </c>
    </row>
  </sheetData>
  <sheetProtection/>
  <mergeCells count="3">
    <mergeCell ref="D9:E9"/>
    <mergeCell ref="A11:H11"/>
    <mergeCell ref="G9:H9"/>
  </mergeCells>
  <printOptions/>
  <pageMargins left="0.25" right="0.25" top="0.75" bottom="0.75" header="0.3" footer="0.3"/>
  <pageSetup fitToHeight="1" fitToWidth="1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C45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72.375" style="0" customWidth="1"/>
    <col min="2" max="2" width="23.00390625" style="0" customWidth="1"/>
    <col min="3" max="3" width="12.875" style="0" customWidth="1"/>
  </cols>
  <sheetData>
    <row r="1" ht="12.75">
      <c r="B1" t="s">
        <v>389</v>
      </c>
    </row>
    <row r="2" spans="1:3" ht="18">
      <c r="A2" s="121"/>
      <c r="B2" s="122" t="s">
        <v>359</v>
      </c>
      <c r="C2" s="123"/>
    </row>
    <row r="3" spans="1:3" ht="18">
      <c r="A3" s="121"/>
      <c r="B3" s="124" t="s">
        <v>267</v>
      </c>
      <c r="C3" s="123"/>
    </row>
    <row r="4" spans="1:3" ht="18">
      <c r="A4" s="121"/>
      <c r="B4" s="124" t="s">
        <v>268</v>
      </c>
      <c r="C4" s="123"/>
    </row>
    <row r="5" spans="1:3" ht="18">
      <c r="A5" s="121"/>
      <c r="B5" s="124" t="s">
        <v>403</v>
      </c>
      <c r="C5" s="123"/>
    </row>
    <row r="6" spans="1:3" ht="18">
      <c r="A6" s="121"/>
      <c r="B6" s="124" t="s">
        <v>387</v>
      </c>
      <c r="C6" s="123"/>
    </row>
    <row r="7" spans="1:3" ht="18">
      <c r="A7" s="121"/>
      <c r="B7" s="168" t="s">
        <v>407</v>
      </c>
      <c r="C7" s="123"/>
    </row>
    <row r="8" spans="1:3" ht="18">
      <c r="A8" s="211" t="s">
        <v>402</v>
      </c>
      <c r="B8" s="211"/>
      <c r="C8" s="211"/>
    </row>
    <row r="9" spans="1:3" ht="18">
      <c r="A9" s="121"/>
      <c r="B9" s="121"/>
      <c r="C9" s="123" t="s">
        <v>269</v>
      </c>
    </row>
    <row r="10" spans="1:3" ht="14.25">
      <c r="A10" s="125" t="s">
        <v>270</v>
      </c>
      <c r="B10" s="125" t="s">
        <v>271</v>
      </c>
      <c r="C10" s="126" t="s">
        <v>0</v>
      </c>
    </row>
    <row r="11" spans="1:3" ht="20.25" customHeight="1">
      <c r="A11" s="139" t="s">
        <v>272</v>
      </c>
      <c r="B11" s="128" t="s">
        <v>273</v>
      </c>
      <c r="C11" s="129">
        <v>0</v>
      </c>
    </row>
    <row r="12" spans="1:3" ht="12.75" customHeight="1">
      <c r="A12" s="140" t="s">
        <v>274</v>
      </c>
      <c r="B12" s="128" t="s">
        <v>297</v>
      </c>
      <c r="C12" s="131">
        <f>C14</f>
        <v>0</v>
      </c>
    </row>
    <row r="13" spans="1:3" ht="27" customHeight="1">
      <c r="A13" s="141" t="s">
        <v>275</v>
      </c>
      <c r="B13" s="133" t="s">
        <v>298</v>
      </c>
      <c r="C13" s="129">
        <v>0</v>
      </c>
    </row>
    <row r="14" spans="1:3" ht="30" customHeight="1">
      <c r="A14" s="142" t="s">
        <v>294</v>
      </c>
      <c r="B14" s="135" t="s">
        <v>299</v>
      </c>
      <c r="C14" s="129">
        <v>0</v>
      </c>
    </row>
    <row r="15" spans="1:3" ht="24.75" customHeight="1">
      <c r="A15" s="141" t="s">
        <v>276</v>
      </c>
      <c r="B15" s="133" t="s">
        <v>300</v>
      </c>
      <c r="C15" s="129">
        <v>0</v>
      </c>
    </row>
    <row r="16" spans="1:3" ht="27.75" customHeight="1">
      <c r="A16" s="142" t="s">
        <v>277</v>
      </c>
      <c r="B16" s="143" t="s">
        <v>306</v>
      </c>
      <c r="C16" s="129">
        <v>0</v>
      </c>
    </row>
    <row r="17" spans="1:3" ht="27.75" customHeight="1">
      <c r="A17" s="136" t="s">
        <v>278</v>
      </c>
      <c r="B17" s="128" t="s">
        <v>301</v>
      </c>
      <c r="C17" s="131">
        <v>0</v>
      </c>
    </row>
    <row r="18" spans="1:3" ht="27.75" customHeight="1">
      <c r="A18" s="132" t="s">
        <v>279</v>
      </c>
      <c r="B18" s="133" t="s">
        <v>302</v>
      </c>
      <c r="C18" s="129">
        <v>80.5</v>
      </c>
    </row>
    <row r="19" spans="1:3" ht="43.5" customHeight="1">
      <c r="A19" s="142" t="s">
        <v>280</v>
      </c>
      <c r="B19" s="135" t="s">
        <v>303</v>
      </c>
      <c r="C19" s="129">
        <v>80.5</v>
      </c>
    </row>
    <row r="20" spans="1:3" ht="28.5" customHeight="1">
      <c r="A20" s="132" t="s">
        <v>281</v>
      </c>
      <c r="B20" s="133" t="s">
        <v>304</v>
      </c>
      <c r="C20" s="129">
        <v>-80.5</v>
      </c>
    </row>
    <row r="21" spans="1:3" ht="42" customHeight="1">
      <c r="A21" s="134" t="s">
        <v>282</v>
      </c>
      <c r="B21" s="135" t="s">
        <v>305</v>
      </c>
      <c r="C21" s="129">
        <v>-80.5</v>
      </c>
    </row>
    <row r="22" spans="1:3" ht="14.25">
      <c r="A22" s="130" t="s">
        <v>283</v>
      </c>
      <c r="B22" s="128" t="s">
        <v>284</v>
      </c>
      <c r="C22" s="129">
        <v>0</v>
      </c>
    </row>
    <row r="23" spans="1:3" ht="16.5" customHeight="1" hidden="1">
      <c r="A23" s="132" t="s">
        <v>285</v>
      </c>
      <c r="B23" s="128" t="s">
        <v>286</v>
      </c>
      <c r="C23" s="129">
        <f>C24</f>
        <v>-34047.7</v>
      </c>
    </row>
    <row r="24" spans="1:3" ht="21" customHeight="1">
      <c r="A24" s="134" t="s">
        <v>295</v>
      </c>
      <c r="B24" s="133" t="s">
        <v>286</v>
      </c>
      <c r="C24" s="129">
        <v>-34047.7</v>
      </c>
    </row>
    <row r="25" spans="1:3" ht="17.25" customHeight="1">
      <c r="A25" s="132" t="s">
        <v>296</v>
      </c>
      <c r="B25" s="128" t="s">
        <v>287</v>
      </c>
      <c r="C25" s="129">
        <v>-34047.7</v>
      </c>
    </row>
    <row r="26" spans="1:3" ht="19.5" customHeight="1">
      <c r="A26" s="134" t="s">
        <v>288</v>
      </c>
      <c r="B26" s="133" t="s">
        <v>289</v>
      </c>
      <c r="C26" s="129">
        <v>34047.7</v>
      </c>
    </row>
    <row r="27" spans="1:3" ht="19.5" customHeight="1">
      <c r="A27" s="134" t="s">
        <v>290</v>
      </c>
      <c r="B27" s="133" t="s">
        <v>291</v>
      </c>
      <c r="C27" s="129">
        <v>34047.7</v>
      </c>
    </row>
    <row r="28" spans="1:3" ht="17.25" customHeight="1">
      <c r="A28" s="127" t="s">
        <v>292</v>
      </c>
      <c r="B28" s="128" t="s">
        <v>293</v>
      </c>
      <c r="C28" s="137"/>
    </row>
    <row r="29" spans="1:3" ht="14.25">
      <c r="A29" s="123"/>
      <c r="B29" s="123"/>
      <c r="C29" s="123"/>
    </row>
    <row r="31" spans="1:3" ht="14.25">
      <c r="A31" s="123"/>
      <c r="B31" s="123"/>
      <c r="C31" s="123"/>
    </row>
    <row r="32" spans="1:3" ht="14.25">
      <c r="A32" s="123"/>
      <c r="B32" s="123"/>
      <c r="C32" s="123"/>
    </row>
    <row r="33" spans="1:3" ht="14.25">
      <c r="A33" s="123"/>
      <c r="B33" s="123"/>
      <c r="C33" s="123"/>
    </row>
    <row r="34" spans="1:3" ht="14.25">
      <c r="A34" s="123"/>
      <c r="B34" s="123"/>
      <c r="C34" s="123"/>
    </row>
    <row r="35" spans="1:3" ht="14.25">
      <c r="A35" s="123"/>
      <c r="B35" s="123"/>
      <c r="C35" s="123"/>
    </row>
    <row r="36" spans="1:3" ht="14.25">
      <c r="A36" s="123"/>
      <c r="B36" s="123"/>
      <c r="C36" s="123"/>
    </row>
    <row r="37" spans="1:3" ht="14.25">
      <c r="A37" s="123"/>
      <c r="B37" s="123"/>
      <c r="C37" s="123"/>
    </row>
    <row r="38" spans="1:3" ht="14.25">
      <c r="A38" s="123"/>
      <c r="B38" s="123"/>
      <c r="C38" s="123"/>
    </row>
    <row r="39" spans="1:3" ht="14.25">
      <c r="A39" s="123"/>
      <c r="B39" s="123"/>
      <c r="C39" s="123"/>
    </row>
    <row r="40" spans="1:3" ht="14.25">
      <c r="A40" s="123"/>
      <c r="B40" s="123"/>
      <c r="C40" s="123"/>
    </row>
    <row r="41" spans="1:3" ht="14.25">
      <c r="A41" s="123"/>
      <c r="B41" s="123"/>
      <c r="C41" s="123"/>
    </row>
    <row r="42" spans="1:3" ht="14.25">
      <c r="A42" s="123"/>
      <c r="B42" s="123"/>
      <c r="C42" s="123"/>
    </row>
    <row r="43" spans="1:3" ht="14.25">
      <c r="A43" s="123"/>
      <c r="B43" s="123"/>
      <c r="C43" s="123"/>
    </row>
    <row r="44" spans="1:3" ht="14.25">
      <c r="A44" s="123"/>
      <c r="B44" s="123"/>
      <c r="C44" s="123"/>
    </row>
    <row r="45" spans="1:3" ht="14.25">
      <c r="A45" s="123"/>
      <c r="B45" s="123"/>
      <c r="C45" s="123"/>
    </row>
  </sheetData>
  <sheetProtection/>
  <mergeCells count="1">
    <mergeCell ref="A8:C8"/>
  </mergeCells>
  <printOptions/>
  <pageMargins left="0.25" right="0.25" top="0.75" bottom="0.75" header="0.3" footer="0.3"/>
  <pageSetup fitToHeight="1" fitToWidth="1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D4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72.375" style="0" customWidth="1"/>
    <col min="2" max="2" width="23.00390625" style="0" customWidth="1"/>
    <col min="3" max="3" width="12.875" style="0" customWidth="1"/>
  </cols>
  <sheetData>
    <row r="1" ht="12.75">
      <c r="B1" t="s">
        <v>389</v>
      </c>
    </row>
    <row r="2" spans="1:3" ht="18">
      <c r="A2" s="121"/>
      <c r="B2" s="122" t="s">
        <v>360</v>
      </c>
      <c r="C2" s="123"/>
    </row>
    <row r="3" spans="1:3" ht="18">
      <c r="A3" s="121"/>
      <c r="B3" s="124" t="s">
        <v>267</v>
      </c>
      <c r="C3" s="123"/>
    </row>
    <row r="4" spans="1:3" ht="18">
      <c r="A4" s="121"/>
      <c r="B4" s="124" t="s">
        <v>268</v>
      </c>
      <c r="C4" s="123"/>
    </row>
    <row r="5" spans="1:3" ht="18">
      <c r="A5" s="121"/>
      <c r="B5" s="124" t="s">
        <v>403</v>
      </c>
      <c r="C5" s="123"/>
    </row>
    <row r="6" spans="1:3" ht="18">
      <c r="A6" s="121"/>
      <c r="B6" s="124" t="s">
        <v>387</v>
      </c>
      <c r="C6" s="123"/>
    </row>
    <row r="7" spans="1:3" ht="18">
      <c r="A7" s="121"/>
      <c r="B7" s="168" t="s">
        <v>407</v>
      </c>
      <c r="C7" s="123"/>
    </row>
    <row r="8" spans="1:3" ht="38.25" customHeight="1">
      <c r="A8" s="212" t="s">
        <v>404</v>
      </c>
      <c r="B8" s="212"/>
      <c r="C8" s="212"/>
    </row>
    <row r="9" spans="1:3" ht="18">
      <c r="A9" s="121"/>
      <c r="B9" s="121"/>
      <c r="C9" s="123" t="s">
        <v>269</v>
      </c>
    </row>
    <row r="10" spans="1:4" ht="14.25">
      <c r="A10" s="125" t="s">
        <v>270</v>
      </c>
      <c r="B10" s="125" t="s">
        <v>271</v>
      </c>
      <c r="C10" s="126">
        <v>2019</v>
      </c>
      <c r="D10" s="126">
        <v>2020</v>
      </c>
    </row>
    <row r="11" spans="1:4" ht="14.25">
      <c r="A11" s="139" t="s">
        <v>272</v>
      </c>
      <c r="B11" s="128" t="s">
        <v>273</v>
      </c>
      <c r="C11" s="129">
        <v>0</v>
      </c>
      <c r="D11" s="129">
        <v>0</v>
      </c>
    </row>
    <row r="12" spans="1:4" ht="12.75">
      <c r="A12" s="140" t="s">
        <v>274</v>
      </c>
      <c r="B12" s="128" t="s">
        <v>297</v>
      </c>
      <c r="C12" s="131">
        <f>C14</f>
        <v>0</v>
      </c>
      <c r="D12" s="131">
        <f>D14</f>
        <v>0</v>
      </c>
    </row>
    <row r="13" spans="1:4" ht="25.5">
      <c r="A13" s="141" t="s">
        <v>275</v>
      </c>
      <c r="B13" s="133" t="s">
        <v>298</v>
      </c>
      <c r="C13" s="129">
        <v>0</v>
      </c>
      <c r="D13" s="129">
        <v>0</v>
      </c>
    </row>
    <row r="14" spans="1:4" ht="28.5">
      <c r="A14" s="142" t="s">
        <v>294</v>
      </c>
      <c r="B14" s="135" t="s">
        <v>412</v>
      </c>
      <c r="C14" s="129">
        <v>0</v>
      </c>
      <c r="D14" s="129">
        <v>0</v>
      </c>
    </row>
    <row r="15" spans="1:4" ht="25.5">
      <c r="A15" s="141" t="s">
        <v>276</v>
      </c>
      <c r="B15" s="133" t="s">
        <v>300</v>
      </c>
      <c r="C15" s="129">
        <v>0</v>
      </c>
      <c r="D15" s="129">
        <v>0</v>
      </c>
    </row>
    <row r="16" spans="1:4" ht="28.5">
      <c r="A16" s="142" t="s">
        <v>277</v>
      </c>
      <c r="B16" s="143" t="s">
        <v>306</v>
      </c>
      <c r="C16" s="129">
        <v>0</v>
      </c>
      <c r="D16" s="129">
        <v>0</v>
      </c>
    </row>
    <row r="17" spans="1:4" ht="25.5">
      <c r="A17" s="136" t="s">
        <v>278</v>
      </c>
      <c r="B17" s="128" t="s">
        <v>301</v>
      </c>
      <c r="C17" s="131">
        <v>0</v>
      </c>
      <c r="D17" s="131">
        <v>0</v>
      </c>
    </row>
    <row r="18" spans="1:4" ht="25.5">
      <c r="A18" s="132" t="s">
        <v>279</v>
      </c>
      <c r="B18" s="133" t="s">
        <v>302</v>
      </c>
      <c r="C18" s="129">
        <v>84.9</v>
      </c>
      <c r="D18" s="129">
        <v>85.3</v>
      </c>
    </row>
    <row r="19" spans="1:4" ht="42.75">
      <c r="A19" s="142" t="s">
        <v>280</v>
      </c>
      <c r="B19" s="135" t="s">
        <v>303</v>
      </c>
      <c r="C19" s="129">
        <v>84.9</v>
      </c>
      <c r="D19" s="129">
        <v>85.3</v>
      </c>
    </row>
    <row r="20" spans="1:4" ht="38.25">
      <c r="A20" s="132" t="s">
        <v>281</v>
      </c>
      <c r="B20" s="133" t="s">
        <v>304</v>
      </c>
      <c r="C20" s="129">
        <v>-84.9</v>
      </c>
      <c r="D20" s="129">
        <v>-85.3</v>
      </c>
    </row>
    <row r="21" spans="1:4" ht="42.75">
      <c r="A21" s="134" t="s">
        <v>282</v>
      </c>
      <c r="B21" s="135" t="s">
        <v>305</v>
      </c>
      <c r="C21" s="129">
        <v>-84.9</v>
      </c>
      <c r="D21" s="129">
        <v>-85.3</v>
      </c>
    </row>
    <row r="22" spans="1:4" ht="14.25">
      <c r="A22" s="130" t="s">
        <v>283</v>
      </c>
      <c r="B22" s="128" t="s">
        <v>284</v>
      </c>
      <c r="C22" s="129">
        <v>0</v>
      </c>
      <c r="D22" s="129">
        <v>0</v>
      </c>
    </row>
    <row r="23" spans="1:4" ht="14.25">
      <c r="A23" s="132" t="s">
        <v>285</v>
      </c>
      <c r="B23" s="128" t="s">
        <v>286</v>
      </c>
      <c r="C23" s="129">
        <f>C24</f>
        <v>-5554</v>
      </c>
      <c r="D23" s="129">
        <f>D24</f>
        <v>-5582.8</v>
      </c>
    </row>
    <row r="24" spans="1:4" ht="14.25">
      <c r="A24" s="134" t="s">
        <v>295</v>
      </c>
      <c r="B24" s="133" t="s">
        <v>286</v>
      </c>
      <c r="C24" s="129">
        <v>-5554</v>
      </c>
      <c r="D24" s="129">
        <v>-5582.8</v>
      </c>
    </row>
    <row r="25" spans="1:4" ht="14.25">
      <c r="A25" s="132" t="s">
        <v>296</v>
      </c>
      <c r="B25" s="128" t="s">
        <v>287</v>
      </c>
      <c r="C25" s="129">
        <v>-5554</v>
      </c>
      <c r="D25" s="129">
        <v>-5582.8</v>
      </c>
    </row>
    <row r="26" spans="1:4" ht="14.25">
      <c r="A26" s="134" t="s">
        <v>288</v>
      </c>
      <c r="B26" s="133" t="s">
        <v>289</v>
      </c>
      <c r="C26" s="129">
        <v>5554</v>
      </c>
      <c r="D26" s="129">
        <v>5582.8</v>
      </c>
    </row>
    <row r="27" spans="1:4" ht="14.25">
      <c r="A27" s="134" t="s">
        <v>290</v>
      </c>
      <c r="B27" s="133" t="s">
        <v>291</v>
      </c>
      <c r="C27" s="129">
        <v>5554</v>
      </c>
      <c r="D27" s="129">
        <v>5582.8</v>
      </c>
    </row>
    <row r="28" spans="1:4" ht="14.25">
      <c r="A28" s="127" t="s">
        <v>292</v>
      </c>
      <c r="B28" s="128" t="s">
        <v>293</v>
      </c>
      <c r="C28" s="137"/>
      <c r="D28" s="137"/>
    </row>
    <row r="29" spans="1:3" ht="14.25">
      <c r="A29" s="123"/>
      <c r="B29" s="123"/>
      <c r="C29" s="123"/>
    </row>
    <row r="30" spans="1:3" ht="14.25">
      <c r="A30" s="123"/>
      <c r="B30" s="123"/>
      <c r="C30" s="123"/>
    </row>
    <row r="31" spans="1:3" ht="14.25">
      <c r="A31" s="123"/>
      <c r="B31" s="123"/>
      <c r="C31" s="123"/>
    </row>
    <row r="32" spans="1:3" ht="14.25">
      <c r="A32" s="123"/>
      <c r="B32" s="123"/>
      <c r="C32" s="123"/>
    </row>
    <row r="33" spans="1:3" ht="14.25">
      <c r="A33" s="123"/>
      <c r="B33" s="123"/>
      <c r="C33" s="123"/>
    </row>
    <row r="34" spans="1:3" ht="14.25">
      <c r="A34" s="123"/>
      <c r="B34" s="123"/>
      <c r="C34" s="123"/>
    </row>
    <row r="35" spans="1:3" ht="14.25">
      <c r="A35" s="123"/>
      <c r="B35" s="123"/>
      <c r="C35" s="123"/>
    </row>
    <row r="36" spans="1:3" ht="14.25">
      <c r="A36" s="123"/>
      <c r="B36" s="123"/>
      <c r="C36" s="123"/>
    </row>
    <row r="37" spans="1:3" ht="14.25">
      <c r="A37" s="123"/>
      <c r="B37" s="123"/>
      <c r="C37" s="123"/>
    </row>
    <row r="38" spans="1:3" ht="14.25">
      <c r="A38" s="123"/>
      <c r="B38" s="123"/>
      <c r="C38" s="123"/>
    </row>
    <row r="39" spans="1:3" ht="14.25">
      <c r="A39" s="123"/>
      <c r="B39" s="123"/>
      <c r="C39" s="123"/>
    </row>
    <row r="40" spans="1:3" ht="14.25">
      <c r="A40" s="123"/>
      <c r="B40" s="123"/>
      <c r="C40" s="123"/>
    </row>
    <row r="41" spans="1:3" ht="14.25">
      <c r="A41" s="123"/>
      <c r="B41" s="123"/>
      <c r="C41" s="123"/>
    </row>
    <row r="42" spans="1:3" ht="14.25">
      <c r="A42" s="123"/>
      <c r="B42" s="123"/>
      <c r="C42" s="123"/>
    </row>
    <row r="43" spans="1:3" ht="14.25">
      <c r="A43" s="123"/>
      <c r="B43" s="123"/>
      <c r="C43" s="123"/>
    </row>
    <row r="44" spans="1:3" ht="14.25">
      <c r="A44" s="123"/>
      <c r="B44" s="123"/>
      <c r="C44" s="123"/>
    </row>
    <row r="45" spans="1:3" ht="14.25">
      <c r="A45" s="123"/>
      <c r="B45" s="123"/>
      <c r="C45" s="123"/>
    </row>
  </sheetData>
  <sheetProtection/>
  <mergeCells count="1">
    <mergeCell ref="A8:C8"/>
  </mergeCells>
  <printOptions/>
  <pageMargins left="0.25" right="0.25" top="0.75" bottom="0.75" header="0.3" footer="0.3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77.75390625" style="0" customWidth="1"/>
    <col min="2" max="2" width="22.125" style="0" customWidth="1"/>
    <col min="3" max="3" width="9.75390625" style="0" customWidth="1"/>
  </cols>
  <sheetData>
    <row r="1" spans="1:3" ht="12.75">
      <c r="A1" s="27"/>
      <c r="B1" s="3"/>
      <c r="C1" s="3"/>
    </row>
    <row r="2" spans="1:3" ht="12.75">
      <c r="A2" s="10"/>
      <c r="B2" s="10"/>
      <c r="C2" s="10"/>
    </row>
    <row r="4" spans="1:3" ht="12.75">
      <c r="A4" s="27"/>
      <c r="B4" s="3" t="s">
        <v>374</v>
      </c>
      <c r="C4" s="3"/>
    </row>
    <row r="5" spans="1:3" ht="12.75">
      <c r="A5" s="27"/>
      <c r="B5" s="1" t="s">
        <v>336</v>
      </c>
      <c r="C5" s="28"/>
    </row>
    <row r="6" spans="1:3" ht="12.75">
      <c r="A6" s="29"/>
      <c r="B6" s="1" t="s">
        <v>74</v>
      </c>
      <c r="C6" s="28"/>
    </row>
    <row r="7" spans="1:3" ht="12.75">
      <c r="A7" s="29"/>
      <c r="B7" s="1" t="s">
        <v>64</v>
      </c>
      <c r="C7" s="28"/>
    </row>
    <row r="8" spans="1:3" ht="12.75">
      <c r="A8" s="29"/>
      <c r="B8" s="1" t="s">
        <v>377</v>
      </c>
      <c r="C8" s="28"/>
    </row>
    <row r="9" spans="1:3" ht="12.75">
      <c r="A9" s="29"/>
      <c r="B9" s="1" t="s">
        <v>308</v>
      </c>
      <c r="C9" s="28"/>
    </row>
    <row r="10" spans="1:3" ht="12.75">
      <c r="A10" s="30"/>
      <c r="B10" s="168" t="s">
        <v>407</v>
      </c>
      <c r="C10" s="28"/>
    </row>
    <row r="11" spans="1:3" ht="12.75">
      <c r="A11" s="30"/>
      <c r="B11" s="1"/>
      <c r="C11" s="28"/>
    </row>
    <row r="12" spans="1:3" ht="14.25">
      <c r="A12" s="187" t="s">
        <v>378</v>
      </c>
      <c r="B12" s="187"/>
      <c r="C12" s="187"/>
    </row>
    <row r="13" spans="1:3" ht="14.25">
      <c r="A13" s="31"/>
      <c r="B13" s="31"/>
      <c r="C13" s="32" t="s">
        <v>75</v>
      </c>
    </row>
    <row r="14" spans="1:4" ht="12.75">
      <c r="A14" s="188" t="s">
        <v>15</v>
      </c>
      <c r="B14" s="190" t="s">
        <v>76</v>
      </c>
      <c r="C14" s="192">
        <v>2019</v>
      </c>
      <c r="D14" s="192">
        <v>2020</v>
      </c>
    </row>
    <row r="15" spans="1:4" ht="12.75">
      <c r="A15" s="189"/>
      <c r="B15" s="191"/>
      <c r="C15" s="193"/>
      <c r="D15" s="193"/>
    </row>
    <row r="16" spans="1:4" ht="12.75">
      <c r="A16" s="33" t="s">
        <v>16</v>
      </c>
      <c r="B16" s="34" t="s">
        <v>8</v>
      </c>
      <c r="C16" s="5">
        <f>C17+C21+C26+C28+C33+C38</f>
        <v>1697.8999999999999</v>
      </c>
      <c r="D16" s="5">
        <f>D17+D21+D26+D28+D33+D38</f>
        <v>1706.5</v>
      </c>
    </row>
    <row r="17" spans="1:4" ht="11.25" customHeight="1">
      <c r="A17" s="73" t="s">
        <v>17</v>
      </c>
      <c r="B17" s="72" t="s">
        <v>118</v>
      </c>
      <c r="C17" s="5">
        <f>C19+C20</f>
        <v>125.4</v>
      </c>
      <c r="D17" s="5">
        <f>D19+D20</f>
        <v>125.4</v>
      </c>
    </row>
    <row r="18" spans="1:4" ht="0.75" customHeight="1" hidden="1">
      <c r="A18" s="70" t="s">
        <v>115</v>
      </c>
      <c r="B18" s="72" t="s">
        <v>348</v>
      </c>
      <c r="C18" s="7"/>
      <c r="D18" s="7"/>
    </row>
    <row r="19" spans="1:4" ht="37.5">
      <c r="A19" s="71" t="s">
        <v>117</v>
      </c>
      <c r="B19" s="72" t="s">
        <v>119</v>
      </c>
      <c r="C19" s="7">
        <v>125.4</v>
      </c>
      <c r="D19" s="7">
        <v>125.4</v>
      </c>
    </row>
    <row r="20" spans="1:4" ht="24">
      <c r="A20" s="71" t="s">
        <v>253</v>
      </c>
      <c r="B20" s="72" t="s">
        <v>252</v>
      </c>
      <c r="C20" s="7"/>
      <c r="D20" s="7"/>
    </row>
    <row r="21" spans="1:4" ht="24">
      <c r="A21" s="75" t="s">
        <v>122</v>
      </c>
      <c r="B21" s="34" t="s">
        <v>123</v>
      </c>
      <c r="C21" s="5">
        <v>729.4</v>
      </c>
      <c r="D21" s="5">
        <v>738</v>
      </c>
    </row>
    <row r="22" spans="1:4" ht="36">
      <c r="A22" s="71" t="s">
        <v>255</v>
      </c>
      <c r="B22" s="6" t="s">
        <v>125</v>
      </c>
      <c r="C22" s="7">
        <v>219.6</v>
      </c>
      <c r="D22" s="7">
        <v>293.3</v>
      </c>
    </row>
    <row r="23" spans="1:4" ht="48">
      <c r="A23" s="71" t="s">
        <v>365</v>
      </c>
      <c r="B23" s="6" t="s">
        <v>126</v>
      </c>
      <c r="C23" s="7">
        <v>7</v>
      </c>
      <c r="D23" s="7">
        <v>7</v>
      </c>
    </row>
    <row r="24" spans="1:4" ht="36">
      <c r="A24" s="71" t="s">
        <v>127</v>
      </c>
      <c r="B24" s="6" t="s">
        <v>130</v>
      </c>
      <c r="C24" s="7">
        <v>420</v>
      </c>
      <c r="D24" s="7">
        <v>420</v>
      </c>
    </row>
    <row r="25" spans="1:4" ht="36">
      <c r="A25" s="71" t="s">
        <v>129</v>
      </c>
      <c r="B25" s="6" t="s">
        <v>130</v>
      </c>
      <c r="C25" s="7">
        <v>-60</v>
      </c>
      <c r="D25" s="7">
        <v>-60</v>
      </c>
    </row>
    <row r="26" spans="1:4" ht="12.75">
      <c r="A26" s="36" t="s">
        <v>18</v>
      </c>
      <c r="B26" s="6" t="s">
        <v>9</v>
      </c>
      <c r="C26" s="5">
        <f>C27</f>
        <v>49.1</v>
      </c>
      <c r="D26" s="5">
        <f>D27</f>
        <v>49.1</v>
      </c>
    </row>
    <row r="27" spans="1:4" ht="12.75">
      <c r="A27" s="35" t="s">
        <v>30</v>
      </c>
      <c r="B27" s="6" t="s">
        <v>31</v>
      </c>
      <c r="C27" s="7">
        <v>49.1</v>
      </c>
      <c r="D27" s="7">
        <v>49.1</v>
      </c>
    </row>
    <row r="28" spans="1:4" ht="12.75">
      <c r="A28" s="36" t="s">
        <v>19</v>
      </c>
      <c r="B28" s="6" t="s">
        <v>10</v>
      </c>
      <c r="C28" s="5">
        <f>C29+C30</f>
        <v>698.9</v>
      </c>
      <c r="D28" s="5">
        <f>D29+D30</f>
        <v>698.9</v>
      </c>
    </row>
    <row r="29" spans="1:4" ht="25.5">
      <c r="A29" s="37" t="s">
        <v>47</v>
      </c>
      <c r="B29" s="6" t="s">
        <v>32</v>
      </c>
      <c r="C29" s="7">
        <v>2.3</v>
      </c>
      <c r="D29" s="7">
        <v>2.3</v>
      </c>
    </row>
    <row r="30" spans="1:4" ht="12.75">
      <c r="A30" s="8" t="s">
        <v>11</v>
      </c>
      <c r="B30" s="6" t="s">
        <v>77</v>
      </c>
      <c r="C30" s="7">
        <f>227.8+468.8</f>
        <v>696.6</v>
      </c>
      <c r="D30" s="7">
        <v>696.6</v>
      </c>
    </row>
    <row r="31" spans="1:4" ht="25.5" hidden="1">
      <c r="A31" s="35" t="s">
        <v>78</v>
      </c>
      <c r="B31" s="6" t="s">
        <v>79</v>
      </c>
      <c r="C31" s="7"/>
      <c r="D31" s="7"/>
    </row>
    <row r="32" spans="1:4" ht="38.25" hidden="1">
      <c r="A32" s="37" t="s">
        <v>80</v>
      </c>
      <c r="B32" s="6" t="s">
        <v>81</v>
      </c>
      <c r="C32" s="7"/>
      <c r="D32" s="7"/>
    </row>
    <row r="33" spans="1:4" ht="12.75">
      <c r="A33" s="63" t="s">
        <v>42</v>
      </c>
      <c r="B33" s="6" t="s">
        <v>82</v>
      </c>
      <c r="C33" s="5">
        <f>C34</f>
        <v>7.1</v>
      </c>
      <c r="D33" s="5">
        <f>D34</f>
        <v>7.1</v>
      </c>
    </row>
    <row r="34" spans="1:4" ht="38.25">
      <c r="A34" s="37" t="s">
        <v>43</v>
      </c>
      <c r="B34" s="6" t="s">
        <v>83</v>
      </c>
      <c r="C34" s="7">
        <v>7.1</v>
      </c>
      <c r="D34" s="7">
        <v>7.1</v>
      </c>
    </row>
    <row r="35" spans="1:4" ht="24" hidden="1">
      <c r="A35" s="36" t="s">
        <v>33</v>
      </c>
      <c r="B35" s="6" t="s">
        <v>12</v>
      </c>
      <c r="C35" s="7"/>
      <c r="D35" s="7"/>
    </row>
    <row r="36" spans="1:4" ht="12.75" hidden="1">
      <c r="A36" s="8" t="s">
        <v>84</v>
      </c>
      <c r="B36" s="6" t="s">
        <v>85</v>
      </c>
      <c r="C36" s="7"/>
      <c r="D36" s="7"/>
    </row>
    <row r="37" spans="1:4" ht="12.75" hidden="1">
      <c r="A37" s="8" t="s">
        <v>86</v>
      </c>
      <c r="B37" s="6" t="s">
        <v>13</v>
      </c>
      <c r="C37" s="7"/>
      <c r="D37" s="7"/>
    </row>
    <row r="38" spans="1:4" ht="36">
      <c r="A38" s="144" t="s">
        <v>309</v>
      </c>
      <c r="B38" s="145" t="s">
        <v>349</v>
      </c>
      <c r="C38" s="7">
        <v>88</v>
      </c>
      <c r="D38" s="7">
        <v>88</v>
      </c>
    </row>
    <row r="39" spans="1:4" ht="12.75">
      <c r="A39" s="8"/>
      <c r="B39" s="6"/>
      <c r="C39" s="7"/>
      <c r="D39" s="7"/>
    </row>
    <row r="40" spans="1:4" ht="12.75">
      <c r="A40" s="38" t="s">
        <v>21</v>
      </c>
      <c r="B40" s="39" t="s">
        <v>22</v>
      </c>
      <c r="C40" s="40">
        <f>C41+C44</f>
        <v>3856.1</v>
      </c>
      <c r="D40" s="40">
        <f>D41+D44</f>
        <v>3876.3</v>
      </c>
    </row>
    <row r="41" spans="1:4" ht="25.5">
      <c r="A41" s="9" t="s">
        <v>87</v>
      </c>
      <c r="B41" s="41" t="s">
        <v>330</v>
      </c>
      <c r="C41" s="42">
        <f>C43+C45+C46</f>
        <v>91.1</v>
      </c>
      <c r="D41" s="42">
        <f>D43+D45+D46</f>
        <v>93.3</v>
      </c>
    </row>
    <row r="42" spans="1:4" ht="12.75">
      <c r="A42" s="37" t="s">
        <v>23</v>
      </c>
      <c r="B42" s="41" t="s">
        <v>331</v>
      </c>
      <c r="C42" s="42"/>
      <c r="D42" s="42"/>
    </row>
    <row r="43" spans="1:4" ht="12.75">
      <c r="A43" s="146" t="s">
        <v>335</v>
      </c>
      <c r="B43" s="147" t="s">
        <v>331</v>
      </c>
      <c r="C43" s="148">
        <v>0</v>
      </c>
      <c r="D43" s="148">
        <v>0</v>
      </c>
    </row>
    <row r="44" spans="1:4" ht="24.75" customHeight="1">
      <c r="A44" s="149" t="s">
        <v>334</v>
      </c>
      <c r="B44" s="147" t="s">
        <v>141</v>
      </c>
      <c r="C44" s="148">
        <v>3765</v>
      </c>
      <c r="D44" s="148">
        <v>3783</v>
      </c>
    </row>
    <row r="45" spans="1:4" ht="12.75" hidden="1">
      <c r="A45" s="149" t="s">
        <v>46</v>
      </c>
      <c r="B45" s="147" t="s">
        <v>25</v>
      </c>
      <c r="C45" s="148"/>
      <c r="D45" s="148"/>
    </row>
    <row r="46" spans="1:4" ht="12.75">
      <c r="A46" s="149" t="s">
        <v>333</v>
      </c>
      <c r="B46" s="147" t="s">
        <v>34</v>
      </c>
      <c r="C46" s="148">
        <f>C47+C48</f>
        <v>91.1</v>
      </c>
      <c r="D46" s="148">
        <f>D47+D48</f>
        <v>93.3</v>
      </c>
    </row>
    <row r="47" spans="1:4" ht="25.5">
      <c r="A47" s="150" t="s">
        <v>312</v>
      </c>
      <c r="B47" s="147" t="s">
        <v>310</v>
      </c>
      <c r="C47" s="148">
        <v>58.1</v>
      </c>
      <c r="D47" s="148">
        <v>60.3</v>
      </c>
    </row>
    <row r="48" spans="1:4" ht="25.5">
      <c r="A48" s="149" t="s">
        <v>332</v>
      </c>
      <c r="B48" s="151" t="s">
        <v>311</v>
      </c>
      <c r="C48" s="152">
        <v>33</v>
      </c>
      <c r="D48" s="152">
        <v>33</v>
      </c>
    </row>
    <row r="49" spans="1:4" ht="12.75">
      <c r="A49" s="43" t="s">
        <v>35</v>
      </c>
      <c r="B49" s="44"/>
      <c r="C49" s="45">
        <f>C40+C16</f>
        <v>5554</v>
      </c>
      <c r="D49" s="45">
        <f>D40+D16</f>
        <v>5582.8</v>
      </c>
    </row>
  </sheetData>
  <sheetProtection/>
  <mergeCells count="5">
    <mergeCell ref="D14:D15"/>
    <mergeCell ref="A12:C12"/>
    <mergeCell ref="A14:A15"/>
    <mergeCell ref="B14:B15"/>
    <mergeCell ref="C14:C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8.75390625" style="0" customWidth="1"/>
    <col min="2" max="2" width="32.375" style="0" customWidth="1"/>
    <col min="3" max="3" width="64.25390625" style="0" customWidth="1"/>
  </cols>
  <sheetData>
    <row r="1" spans="1:4" ht="12.75">
      <c r="A1" s="3"/>
      <c r="B1" s="3"/>
      <c r="C1" s="65" t="s">
        <v>379</v>
      </c>
      <c r="D1" s="3"/>
    </row>
    <row r="2" spans="1:4" ht="15">
      <c r="A2" s="169"/>
      <c r="B2" s="169"/>
      <c r="C2" s="170" t="s">
        <v>337</v>
      </c>
      <c r="D2" s="28"/>
    </row>
    <row r="3" spans="1:4" ht="15">
      <c r="A3" s="169"/>
      <c r="B3" s="169"/>
      <c r="C3" s="170" t="s">
        <v>92</v>
      </c>
      <c r="D3" s="28"/>
    </row>
    <row r="4" spans="1:4" ht="15">
      <c r="A4" s="169"/>
      <c r="B4" s="169"/>
      <c r="C4" s="170" t="s">
        <v>93</v>
      </c>
      <c r="D4" s="28"/>
    </row>
    <row r="5" spans="1:4" ht="15">
      <c r="A5" s="169"/>
      <c r="B5" s="169"/>
      <c r="C5" s="170" t="s">
        <v>380</v>
      </c>
      <c r="D5" s="28"/>
    </row>
    <row r="6" spans="1:4" ht="15">
      <c r="A6" s="169"/>
      <c r="B6" s="169"/>
      <c r="C6" s="170" t="s">
        <v>381</v>
      </c>
      <c r="D6" s="28"/>
    </row>
    <row r="7" spans="1:4" ht="15">
      <c r="A7" s="169"/>
      <c r="B7" s="169"/>
      <c r="C7" s="171" t="s">
        <v>408</v>
      </c>
      <c r="D7" s="28"/>
    </row>
    <row r="8" spans="1:3" ht="15" customHeight="1">
      <c r="A8" s="194" t="s">
        <v>137</v>
      </c>
      <c r="B8" s="194"/>
      <c r="C8" s="194"/>
    </row>
    <row r="9" spans="1:3" ht="15">
      <c r="A9" s="172"/>
      <c r="B9" s="173"/>
      <c r="C9" s="173"/>
    </row>
    <row r="10" spans="1:3" ht="14.25" customHeight="1">
      <c r="A10" s="195" t="s">
        <v>7</v>
      </c>
      <c r="B10" s="196"/>
      <c r="C10" s="197" t="s">
        <v>138</v>
      </c>
    </row>
    <row r="11" spans="1:3" ht="28.5">
      <c r="A11" s="174" t="s">
        <v>26</v>
      </c>
      <c r="B11" s="174" t="s">
        <v>65</v>
      </c>
      <c r="C11" s="198"/>
    </row>
    <row r="12" spans="1:3" ht="15">
      <c r="A12" s="175"/>
      <c r="B12" s="174"/>
      <c r="C12" s="176" t="s">
        <v>66</v>
      </c>
    </row>
    <row r="13" spans="1:3" ht="60" customHeight="1" hidden="1">
      <c r="A13" s="175">
        <v>901</v>
      </c>
      <c r="B13" s="177" t="s">
        <v>131</v>
      </c>
      <c r="C13" s="178" t="s">
        <v>124</v>
      </c>
    </row>
    <row r="14" spans="1:3" ht="38.25" customHeight="1" hidden="1">
      <c r="A14" s="175">
        <v>901</v>
      </c>
      <c r="B14" s="177" t="s">
        <v>132</v>
      </c>
      <c r="C14" s="178" t="s">
        <v>128</v>
      </c>
    </row>
    <row r="15" spans="1:3" ht="60" customHeight="1" hidden="1">
      <c r="A15" s="175">
        <v>901</v>
      </c>
      <c r="B15" s="177" t="s">
        <v>133</v>
      </c>
      <c r="C15" s="178" t="s">
        <v>127</v>
      </c>
    </row>
    <row r="16" spans="1:3" ht="60" customHeight="1" hidden="1">
      <c r="A16" s="175">
        <v>901</v>
      </c>
      <c r="B16" s="177" t="s">
        <v>134</v>
      </c>
      <c r="C16" s="178" t="s">
        <v>129</v>
      </c>
    </row>
    <row r="17" spans="1:3" ht="90">
      <c r="A17" s="177" t="s">
        <v>56</v>
      </c>
      <c r="B17" s="177" t="s">
        <v>83</v>
      </c>
      <c r="C17" s="179" t="s">
        <v>369</v>
      </c>
    </row>
    <row r="18" spans="1:3" ht="75">
      <c r="A18" s="177" t="s">
        <v>56</v>
      </c>
      <c r="B18" s="177" t="s">
        <v>90</v>
      </c>
      <c r="C18" s="180" t="s">
        <v>368</v>
      </c>
    </row>
    <row r="19" spans="1:3" ht="60.75" customHeight="1">
      <c r="A19" s="177" t="s">
        <v>56</v>
      </c>
      <c r="B19" s="153" t="s">
        <v>67</v>
      </c>
      <c r="C19" s="179" t="s">
        <v>44</v>
      </c>
    </row>
    <row r="20" spans="1:3" ht="60.75" customHeight="1">
      <c r="A20" s="177" t="s">
        <v>56</v>
      </c>
      <c r="B20" s="153" t="s">
        <v>68</v>
      </c>
      <c r="C20" s="179" t="s">
        <v>69</v>
      </c>
    </row>
    <row r="21" spans="1:3" ht="22.5" customHeight="1">
      <c r="A21" s="177" t="s">
        <v>56</v>
      </c>
      <c r="B21" s="153" t="s">
        <v>139</v>
      </c>
      <c r="C21" s="179" t="s">
        <v>140</v>
      </c>
    </row>
    <row r="22" spans="1:3" ht="76.5" customHeight="1">
      <c r="A22" s="177" t="s">
        <v>56</v>
      </c>
      <c r="B22" s="153" t="s">
        <v>409</v>
      </c>
      <c r="C22" s="179" t="s">
        <v>410</v>
      </c>
    </row>
    <row r="23" spans="1:3" ht="45">
      <c r="A23" s="177" t="s">
        <v>56</v>
      </c>
      <c r="B23" s="153" t="s">
        <v>371</v>
      </c>
      <c r="C23" s="179" t="s">
        <v>372</v>
      </c>
    </row>
    <row r="24" spans="1:3" ht="15">
      <c r="A24" s="177" t="s">
        <v>56</v>
      </c>
      <c r="B24" s="153" t="s">
        <v>70</v>
      </c>
      <c r="C24" s="179" t="s">
        <v>45</v>
      </c>
    </row>
    <row r="25" spans="1:3" ht="15">
      <c r="A25" s="177" t="s">
        <v>56</v>
      </c>
      <c r="B25" s="153" t="s">
        <v>71</v>
      </c>
      <c r="C25" s="179" t="s">
        <v>20</v>
      </c>
    </row>
    <row r="26" spans="1:3" ht="30">
      <c r="A26" s="177" t="s">
        <v>56</v>
      </c>
      <c r="B26" s="153" t="s">
        <v>329</v>
      </c>
      <c r="C26" s="179" t="s">
        <v>27</v>
      </c>
    </row>
    <row r="27" spans="1:3" ht="30">
      <c r="A27" s="177" t="s">
        <v>56</v>
      </c>
      <c r="B27" s="153" t="s">
        <v>328</v>
      </c>
      <c r="C27" s="179" t="s">
        <v>327</v>
      </c>
    </row>
    <row r="28" spans="1:3" ht="30">
      <c r="A28" s="177" t="s">
        <v>56</v>
      </c>
      <c r="B28" s="154" t="s">
        <v>91</v>
      </c>
      <c r="C28" s="181" t="s">
        <v>23</v>
      </c>
    </row>
    <row r="29" spans="1:3" ht="30">
      <c r="A29" s="177" t="s">
        <v>56</v>
      </c>
      <c r="B29" s="153" t="s">
        <v>325</v>
      </c>
      <c r="C29" s="179" t="s">
        <v>326</v>
      </c>
    </row>
    <row r="30" spans="1:3" ht="15">
      <c r="A30" s="177" t="s">
        <v>56</v>
      </c>
      <c r="B30" s="153" t="s">
        <v>323</v>
      </c>
      <c r="C30" s="179" t="s">
        <v>324</v>
      </c>
    </row>
    <row r="31" spans="1:3" ht="30">
      <c r="A31" s="177" t="s">
        <v>56</v>
      </c>
      <c r="B31" s="153" t="s">
        <v>322</v>
      </c>
      <c r="C31" s="182" t="s">
        <v>24</v>
      </c>
    </row>
    <row r="32" spans="1:3" ht="30" customHeight="1" hidden="1">
      <c r="A32" s="177" t="s">
        <v>56</v>
      </c>
      <c r="B32" s="153" t="s">
        <v>142</v>
      </c>
      <c r="C32" s="182" t="s">
        <v>143</v>
      </c>
    </row>
    <row r="33" spans="1:3" ht="15">
      <c r="A33" s="177" t="s">
        <v>56</v>
      </c>
      <c r="B33" s="153" t="s">
        <v>321</v>
      </c>
      <c r="C33" s="179" t="s">
        <v>320</v>
      </c>
    </row>
    <row r="34" spans="1:3" ht="15">
      <c r="A34" s="177" t="s">
        <v>56</v>
      </c>
      <c r="B34" s="153" t="s">
        <v>72</v>
      </c>
      <c r="C34" s="179" t="s">
        <v>319</v>
      </c>
    </row>
    <row r="35" spans="1:3" ht="30">
      <c r="A35" s="177" t="s">
        <v>56</v>
      </c>
      <c r="B35" s="153" t="s">
        <v>317</v>
      </c>
      <c r="C35" s="179" t="s">
        <v>316</v>
      </c>
    </row>
    <row r="36" spans="1:3" ht="45">
      <c r="A36" s="177" t="s">
        <v>56</v>
      </c>
      <c r="B36" s="153" t="s">
        <v>313</v>
      </c>
      <c r="C36" s="179" t="s">
        <v>312</v>
      </c>
    </row>
    <row r="37" spans="1:3" ht="15">
      <c r="A37" s="177" t="s">
        <v>56</v>
      </c>
      <c r="B37" s="153" t="s">
        <v>318</v>
      </c>
      <c r="C37" s="179" t="s">
        <v>206</v>
      </c>
    </row>
    <row r="38" spans="1:3" ht="30">
      <c r="A38" s="177" t="s">
        <v>56</v>
      </c>
      <c r="B38" s="153" t="s">
        <v>315</v>
      </c>
      <c r="C38" s="179" t="s">
        <v>314</v>
      </c>
    </row>
    <row r="39" spans="1:3" ht="75">
      <c r="A39" s="177" t="s">
        <v>56</v>
      </c>
      <c r="B39" s="153" t="s">
        <v>73</v>
      </c>
      <c r="C39" s="179" t="s">
        <v>48</v>
      </c>
    </row>
    <row r="40" spans="1:3" ht="45">
      <c r="A40" s="177" t="s">
        <v>56</v>
      </c>
      <c r="B40" s="153" t="s">
        <v>366</v>
      </c>
      <c r="C40" s="179" t="s">
        <v>367</v>
      </c>
    </row>
    <row r="41" spans="1:3" ht="12.75">
      <c r="A41" s="183"/>
      <c r="B41" s="183"/>
      <c r="C41" s="183"/>
    </row>
    <row r="42" spans="1:3" ht="12.75">
      <c r="A42" s="183"/>
      <c r="B42" s="183"/>
      <c r="C42" s="183"/>
    </row>
    <row r="43" spans="1:3" ht="12.75">
      <c r="A43" s="107"/>
      <c r="B43" s="107"/>
      <c r="C43" s="107"/>
    </row>
  </sheetData>
  <sheetProtection/>
  <mergeCells count="3">
    <mergeCell ref="A8:C8"/>
    <mergeCell ref="A10:B10"/>
    <mergeCell ref="C10:C1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27">
      <selection activeCell="A1" sqref="A1:C44"/>
    </sheetView>
  </sheetViews>
  <sheetFormatPr defaultColWidth="9.00390625" defaultRowHeight="12.75"/>
  <cols>
    <col min="1" max="1" width="82.875" style="0" customWidth="1"/>
    <col min="2" max="2" width="12.625" style="0" customWidth="1"/>
    <col min="3" max="3" width="15.25390625" style="0" customWidth="1"/>
  </cols>
  <sheetData>
    <row r="1" ht="12.75">
      <c r="B1" t="s">
        <v>374</v>
      </c>
    </row>
    <row r="2" spans="1:2" ht="12.75">
      <c r="A2" s="11"/>
      <c r="B2" s="1" t="s">
        <v>338</v>
      </c>
    </row>
    <row r="3" spans="1:2" ht="12.75">
      <c r="A3" s="11"/>
      <c r="B3" s="1" t="s">
        <v>74</v>
      </c>
    </row>
    <row r="4" spans="1:2" ht="12.75">
      <c r="A4" s="11"/>
      <c r="B4" s="1" t="s">
        <v>64</v>
      </c>
    </row>
    <row r="5" spans="1:2" ht="12.75">
      <c r="A5" s="11"/>
      <c r="B5" s="1" t="s">
        <v>382</v>
      </c>
    </row>
    <row r="6" spans="1:2" ht="12.75">
      <c r="A6" s="11"/>
      <c r="B6" s="1" t="s">
        <v>383</v>
      </c>
    </row>
    <row r="7" spans="1:6" ht="12.75">
      <c r="A7" s="11"/>
      <c r="B7" s="199" t="s">
        <v>407</v>
      </c>
      <c r="C7" s="199"/>
      <c r="D7" s="1"/>
      <c r="E7" s="1"/>
      <c r="F7" s="1"/>
    </row>
    <row r="8" spans="1:3" ht="12.75">
      <c r="A8" s="11"/>
      <c r="B8" s="11"/>
      <c r="C8" s="13"/>
    </row>
    <row r="9" spans="1:3" ht="12.75">
      <c r="A9" s="11"/>
      <c r="B9" s="11"/>
      <c r="C9" s="11"/>
    </row>
    <row r="10" spans="1:3" ht="12.75">
      <c r="A10" s="200" t="s">
        <v>113</v>
      </c>
      <c r="B10" s="200"/>
      <c r="C10" s="200"/>
    </row>
    <row r="11" spans="1:3" ht="12.75">
      <c r="A11" s="200" t="s">
        <v>384</v>
      </c>
      <c r="B11" s="200"/>
      <c r="C11" s="200"/>
    </row>
    <row r="12" spans="1:3" ht="12.75">
      <c r="A12" s="200"/>
      <c r="B12" s="200"/>
      <c r="C12" s="200"/>
    </row>
    <row r="13" spans="1:3" ht="12.75">
      <c r="A13" s="14"/>
      <c r="B13" s="15"/>
      <c r="C13" s="46" t="s">
        <v>114</v>
      </c>
    </row>
    <row r="14" spans="1:3" ht="12.75">
      <c r="A14" s="201" t="s">
        <v>89</v>
      </c>
      <c r="B14" s="203" t="s">
        <v>97</v>
      </c>
      <c r="C14" s="204" t="s">
        <v>0</v>
      </c>
    </row>
    <row r="15" spans="1:3" ht="12.75">
      <c r="A15" s="202"/>
      <c r="B15" s="203"/>
      <c r="C15" s="204"/>
    </row>
    <row r="16" spans="1:3" ht="12.75">
      <c r="A16" s="47"/>
      <c r="B16" s="50"/>
      <c r="C16" s="17"/>
    </row>
    <row r="17" spans="1:3" ht="12.75">
      <c r="A17" s="16" t="s">
        <v>66</v>
      </c>
      <c r="B17" s="17"/>
      <c r="C17" s="17"/>
    </row>
    <row r="18" spans="1:3" ht="12.75">
      <c r="A18" s="16" t="s">
        <v>163</v>
      </c>
      <c r="B18" s="17"/>
      <c r="C18" s="17"/>
    </row>
    <row r="19" spans="1:3" ht="12.75">
      <c r="A19" s="19" t="s">
        <v>1</v>
      </c>
      <c r="B19" s="20" t="s">
        <v>95</v>
      </c>
      <c r="C19" s="155">
        <f>C20+C21+C22+C23</f>
        <v>2633.2</v>
      </c>
    </row>
    <row r="20" spans="1:3" ht="12.75">
      <c r="A20" s="79" t="s">
        <v>164</v>
      </c>
      <c r="B20" s="22" t="s">
        <v>96</v>
      </c>
      <c r="C20" s="156">
        <v>501.9</v>
      </c>
    </row>
    <row r="21" spans="1:3" ht="12.75">
      <c r="A21" s="25" t="s">
        <v>172</v>
      </c>
      <c r="B21" s="22" t="s">
        <v>98</v>
      </c>
      <c r="C21" s="156">
        <v>2101.6</v>
      </c>
    </row>
    <row r="22" spans="1:3" ht="12.75">
      <c r="A22" s="67" t="s">
        <v>111</v>
      </c>
      <c r="B22" s="68" t="s">
        <v>99</v>
      </c>
      <c r="C22" s="156">
        <v>20</v>
      </c>
    </row>
    <row r="23" spans="1:3" ht="12.75">
      <c r="A23" s="18" t="s">
        <v>41</v>
      </c>
      <c r="B23" s="22" t="s">
        <v>40</v>
      </c>
      <c r="C23" s="156">
        <v>9.7</v>
      </c>
    </row>
    <row r="24" spans="1:3" ht="12.75">
      <c r="A24" s="19" t="s">
        <v>3</v>
      </c>
      <c r="B24" s="20" t="s">
        <v>105</v>
      </c>
      <c r="C24" s="155">
        <f>C25</f>
        <v>57.5</v>
      </c>
    </row>
    <row r="25" spans="1:3" ht="12.75">
      <c r="A25" s="18" t="s">
        <v>193</v>
      </c>
      <c r="B25" s="22" t="s">
        <v>100</v>
      </c>
      <c r="C25" s="156">
        <f>C26</f>
        <v>57.5</v>
      </c>
    </row>
    <row r="26" spans="1:3" ht="12.75">
      <c r="A26" s="18" t="s">
        <v>166</v>
      </c>
      <c r="B26" s="23"/>
      <c r="C26" s="157">
        <f>C27</f>
        <v>57.5</v>
      </c>
    </row>
    <row r="27" spans="1:3" ht="12.75">
      <c r="A27" s="18" t="s">
        <v>174</v>
      </c>
      <c r="B27" s="22"/>
      <c r="C27" s="156">
        <v>57.5</v>
      </c>
    </row>
    <row r="28" spans="1:3" ht="12.75">
      <c r="A28" s="21" t="s">
        <v>37</v>
      </c>
      <c r="B28" s="20" t="s">
        <v>110</v>
      </c>
      <c r="C28" s="155">
        <f>C29+C30+C31</f>
        <v>680</v>
      </c>
    </row>
    <row r="29" spans="1:3" ht="25.5">
      <c r="A29" s="78" t="s">
        <v>199</v>
      </c>
      <c r="B29" s="22" t="s">
        <v>101</v>
      </c>
      <c r="C29" s="156">
        <v>32.3</v>
      </c>
    </row>
    <row r="30" spans="1:3" ht="12.75">
      <c r="A30" s="78" t="s">
        <v>136</v>
      </c>
      <c r="B30" s="22" t="s">
        <v>135</v>
      </c>
      <c r="C30" s="156">
        <v>646.7</v>
      </c>
    </row>
    <row r="31" spans="1:3" ht="12.75">
      <c r="A31" s="67" t="s">
        <v>88</v>
      </c>
      <c r="B31" s="22" t="s">
        <v>38</v>
      </c>
      <c r="C31" s="156">
        <v>1</v>
      </c>
    </row>
    <row r="32" spans="1:3" ht="12.75">
      <c r="A32" s="24" t="s">
        <v>53</v>
      </c>
      <c r="B32" s="20" t="s">
        <v>106</v>
      </c>
      <c r="C32" s="155">
        <f>C33+C34</f>
        <v>60</v>
      </c>
    </row>
    <row r="33" spans="1:3" ht="12.75">
      <c r="A33" s="67" t="s">
        <v>5</v>
      </c>
      <c r="B33" s="22" t="s">
        <v>102</v>
      </c>
      <c r="C33" s="156">
        <v>50</v>
      </c>
    </row>
    <row r="34" spans="1:3" ht="12.75">
      <c r="A34" s="67" t="s">
        <v>6</v>
      </c>
      <c r="B34" s="22" t="s">
        <v>55</v>
      </c>
      <c r="C34" s="156">
        <f>185-175</f>
        <v>10</v>
      </c>
    </row>
    <row r="35" spans="1:3" ht="12.75">
      <c r="A35" s="24" t="s">
        <v>211</v>
      </c>
      <c r="B35" s="20" t="s">
        <v>108</v>
      </c>
      <c r="C35" s="155">
        <f>C36</f>
        <v>27013.2</v>
      </c>
    </row>
    <row r="36" spans="1:3" ht="12.75">
      <c r="A36" s="67" t="s">
        <v>49</v>
      </c>
      <c r="B36" s="22" t="s">
        <v>104</v>
      </c>
      <c r="C36" s="156">
        <v>27013.2</v>
      </c>
    </row>
    <row r="37" spans="1:3" ht="12.75">
      <c r="A37" s="19" t="s">
        <v>36</v>
      </c>
      <c r="B37" s="20" t="s">
        <v>109</v>
      </c>
      <c r="C37" s="155">
        <f>C38</f>
        <v>120</v>
      </c>
    </row>
    <row r="38" spans="1:3" ht="12.75">
      <c r="A38" s="25" t="s">
        <v>51</v>
      </c>
      <c r="B38" s="22" t="s">
        <v>103</v>
      </c>
      <c r="C38" s="156">
        <v>120</v>
      </c>
    </row>
    <row r="39" spans="1:3" ht="12.75">
      <c r="A39" s="24" t="s">
        <v>215</v>
      </c>
      <c r="B39" s="20" t="s">
        <v>107</v>
      </c>
      <c r="C39" s="155">
        <f>C40+C41</f>
        <v>3456</v>
      </c>
    </row>
    <row r="40" spans="1:3" ht="12.75">
      <c r="A40" s="67" t="s">
        <v>52</v>
      </c>
      <c r="B40" s="22" t="s">
        <v>62</v>
      </c>
      <c r="C40" s="156">
        <v>10</v>
      </c>
    </row>
    <row r="41" spans="1:3" ht="12.75">
      <c r="A41" s="185" t="s">
        <v>406</v>
      </c>
      <c r="B41" s="22" t="s">
        <v>405</v>
      </c>
      <c r="C41" s="156">
        <f>3271+175</f>
        <v>3446</v>
      </c>
    </row>
    <row r="42" spans="1:3" ht="12.75">
      <c r="A42" s="74" t="s">
        <v>200</v>
      </c>
      <c r="B42" s="20" t="s">
        <v>120</v>
      </c>
      <c r="C42" s="155">
        <f>C43</f>
        <v>108.3</v>
      </c>
    </row>
    <row r="43" spans="1:3" ht="12.75">
      <c r="A43" s="78" t="s">
        <v>201</v>
      </c>
      <c r="B43" s="22" t="s">
        <v>121</v>
      </c>
      <c r="C43" s="156">
        <v>108.3</v>
      </c>
    </row>
    <row r="44" spans="1:3" ht="12.75">
      <c r="A44" s="66" t="s">
        <v>2</v>
      </c>
      <c r="B44" s="26"/>
      <c r="C44" s="158">
        <f>C19+C24+C28+C32+C35+C37+C39+C42</f>
        <v>34128.200000000004</v>
      </c>
    </row>
    <row r="45" ht="12.75">
      <c r="C45" s="156">
        <v>34128.2</v>
      </c>
    </row>
    <row r="46" ht="12.75">
      <c r="C46" s="164">
        <f>C44-C45</f>
        <v>0</v>
      </c>
    </row>
    <row r="47" spans="3:4" ht="12.75">
      <c r="C47" s="156"/>
      <c r="D47" s="156"/>
    </row>
    <row r="48" spans="3:4" ht="12.75">
      <c r="C48" s="164"/>
      <c r="D48" s="164"/>
    </row>
  </sheetData>
  <sheetProtection/>
  <mergeCells count="7">
    <mergeCell ref="B7:C7"/>
    <mergeCell ref="A10:C10"/>
    <mergeCell ref="A11:C11"/>
    <mergeCell ref="A12:C12"/>
    <mergeCell ref="A14:A15"/>
    <mergeCell ref="B14:B15"/>
    <mergeCell ref="C14:C15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zoomScalePageLayoutView="0" workbookViewId="0" topLeftCell="A30">
      <selection activeCell="A2" sqref="A2:D46"/>
    </sheetView>
  </sheetViews>
  <sheetFormatPr defaultColWidth="9.00390625" defaultRowHeight="12.75"/>
  <cols>
    <col min="1" max="1" width="82.875" style="0" customWidth="1"/>
    <col min="2" max="2" width="12.625" style="0" customWidth="1"/>
    <col min="3" max="3" width="15.25390625" style="0" customWidth="1"/>
  </cols>
  <sheetData>
    <row r="2" ht="12.75">
      <c r="B2" t="s">
        <v>374</v>
      </c>
    </row>
    <row r="4" spans="1:2" ht="12.75">
      <c r="A4" s="11"/>
      <c r="B4" s="1" t="s">
        <v>339</v>
      </c>
    </row>
    <row r="5" spans="1:2" ht="12.75">
      <c r="A5" s="11"/>
      <c r="B5" s="1" t="s">
        <v>74</v>
      </c>
    </row>
    <row r="6" spans="1:2" ht="12.75">
      <c r="A6" s="11"/>
      <c r="B6" s="1" t="s">
        <v>64</v>
      </c>
    </row>
    <row r="7" spans="1:2" ht="12.75">
      <c r="A7" s="11"/>
      <c r="B7" s="1" t="s">
        <v>382</v>
      </c>
    </row>
    <row r="8" spans="1:2" ht="12.75">
      <c r="A8" s="11"/>
      <c r="B8" s="1" t="s">
        <v>383</v>
      </c>
    </row>
    <row r="9" spans="1:3" ht="12.75">
      <c r="A9" s="11"/>
      <c r="B9" s="199" t="s">
        <v>407</v>
      </c>
      <c r="C9" s="199"/>
    </row>
    <row r="10" spans="1:3" ht="12.75">
      <c r="A10" s="11"/>
      <c r="B10" s="11"/>
      <c r="C10" s="13"/>
    </row>
    <row r="11" spans="1:3" ht="12.75">
      <c r="A11" s="11"/>
      <c r="B11" s="11"/>
      <c r="C11" s="11"/>
    </row>
    <row r="12" spans="1:3" ht="12.75">
      <c r="A12" s="200" t="s">
        <v>113</v>
      </c>
      <c r="B12" s="200"/>
      <c r="C12" s="200"/>
    </row>
    <row r="13" spans="1:3" ht="12.75">
      <c r="A13" s="200" t="s">
        <v>385</v>
      </c>
      <c r="B13" s="200"/>
      <c r="C13" s="200"/>
    </row>
    <row r="14" spans="1:3" ht="12.75">
      <c r="A14" s="200"/>
      <c r="B14" s="200"/>
      <c r="C14" s="200"/>
    </row>
    <row r="15" spans="1:3" ht="12.75">
      <c r="A15" s="14"/>
      <c r="B15" s="15"/>
      <c r="C15" s="46" t="s">
        <v>114</v>
      </c>
    </row>
    <row r="16" spans="1:4" ht="12.75">
      <c r="A16" s="201" t="s">
        <v>89</v>
      </c>
      <c r="B16" s="203" t="s">
        <v>97</v>
      </c>
      <c r="C16" s="204">
        <v>2019</v>
      </c>
      <c r="D16" s="204">
        <v>2020</v>
      </c>
    </row>
    <row r="17" spans="1:4" ht="12.75">
      <c r="A17" s="202"/>
      <c r="B17" s="203"/>
      <c r="C17" s="204"/>
      <c r="D17" s="204"/>
    </row>
    <row r="18" spans="1:4" ht="12.75">
      <c r="A18" s="47"/>
      <c r="B18" s="50"/>
      <c r="C18" s="17"/>
      <c r="D18" s="17"/>
    </row>
    <row r="19" spans="1:4" ht="12.75">
      <c r="A19" s="16" t="s">
        <v>66</v>
      </c>
      <c r="B19" s="17"/>
      <c r="C19" s="17"/>
      <c r="D19" s="17"/>
    </row>
    <row r="20" spans="1:4" ht="12.75">
      <c r="A20" s="16" t="s">
        <v>163</v>
      </c>
      <c r="B20" s="17"/>
      <c r="C20" s="17"/>
      <c r="D20" s="17"/>
    </row>
    <row r="21" spans="1:4" ht="12.75">
      <c r="A21" s="19" t="s">
        <v>1</v>
      </c>
      <c r="B21" s="20" t="s">
        <v>95</v>
      </c>
      <c r="C21" s="155">
        <f>C22+C23+C24+C25</f>
        <v>2697</v>
      </c>
      <c r="D21" s="155">
        <f>D22+D23+D24+D25</f>
        <v>2575.3999999999996</v>
      </c>
    </row>
    <row r="22" spans="1:4" ht="12.75">
      <c r="A22" s="79" t="s">
        <v>164</v>
      </c>
      <c r="B22" s="22" t="s">
        <v>96</v>
      </c>
      <c r="C22" s="156">
        <v>501.9</v>
      </c>
      <c r="D22" s="156">
        <v>501.9</v>
      </c>
    </row>
    <row r="23" spans="1:4" ht="12.75">
      <c r="A23" s="25" t="s">
        <v>172</v>
      </c>
      <c r="B23" s="22" t="s">
        <v>98</v>
      </c>
      <c r="C23" s="156">
        <v>2165.4</v>
      </c>
      <c r="D23" s="156">
        <v>2043.8</v>
      </c>
    </row>
    <row r="24" spans="1:4" ht="12.75">
      <c r="A24" s="67" t="s">
        <v>111</v>
      </c>
      <c r="B24" s="68" t="s">
        <v>99</v>
      </c>
      <c r="C24" s="156">
        <v>20</v>
      </c>
      <c r="D24" s="156">
        <v>20</v>
      </c>
    </row>
    <row r="25" spans="1:4" ht="12.75">
      <c r="A25" s="18" t="s">
        <v>41</v>
      </c>
      <c r="B25" s="22" t="s">
        <v>40</v>
      </c>
      <c r="C25" s="156">
        <v>9.7</v>
      </c>
      <c r="D25" s="156">
        <v>9.7</v>
      </c>
    </row>
    <row r="26" spans="1:4" ht="12.75">
      <c r="A26" s="19" t="s">
        <v>3</v>
      </c>
      <c r="B26" s="20" t="s">
        <v>105</v>
      </c>
      <c r="C26" s="155">
        <f aca="true" t="shared" si="0" ref="C26:D28">C27</f>
        <v>58.1</v>
      </c>
      <c r="D26" s="155">
        <f t="shared" si="0"/>
        <v>60.3</v>
      </c>
    </row>
    <row r="27" spans="1:4" ht="12.75">
      <c r="A27" s="18" t="s">
        <v>193</v>
      </c>
      <c r="B27" s="22" t="s">
        <v>100</v>
      </c>
      <c r="C27" s="156">
        <f t="shared" si="0"/>
        <v>58.1</v>
      </c>
      <c r="D27" s="156">
        <f t="shared" si="0"/>
        <v>60.3</v>
      </c>
    </row>
    <row r="28" spans="1:4" ht="12.75">
      <c r="A28" s="18" t="s">
        <v>166</v>
      </c>
      <c r="B28" s="23"/>
      <c r="C28" s="157">
        <f t="shared" si="0"/>
        <v>58.1</v>
      </c>
      <c r="D28" s="157">
        <f t="shared" si="0"/>
        <v>60.3</v>
      </c>
    </row>
    <row r="29" spans="1:4" ht="12.75">
      <c r="A29" s="18" t="s">
        <v>174</v>
      </c>
      <c r="B29" s="22"/>
      <c r="C29" s="156">
        <v>58.1</v>
      </c>
      <c r="D29" s="156">
        <v>60.3</v>
      </c>
    </row>
    <row r="30" spans="1:4" ht="12.75">
      <c r="A30" s="21" t="s">
        <v>37</v>
      </c>
      <c r="B30" s="20" t="s">
        <v>110</v>
      </c>
      <c r="C30" s="155">
        <f>C31+C32+C33</f>
        <v>762.6999999999999</v>
      </c>
      <c r="D30" s="155">
        <f>D31+D32+D33</f>
        <v>771.3</v>
      </c>
    </row>
    <row r="31" spans="1:4" ht="25.5">
      <c r="A31" s="78" t="s">
        <v>199</v>
      </c>
      <c r="B31" s="22" t="s">
        <v>101</v>
      </c>
      <c r="C31" s="156">
        <v>32.3</v>
      </c>
      <c r="D31" s="156">
        <v>32.3</v>
      </c>
    </row>
    <row r="32" spans="1:4" ht="12.75">
      <c r="A32" s="78" t="s">
        <v>136</v>
      </c>
      <c r="B32" s="22" t="s">
        <v>135</v>
      </c>
      <c r="C32" s="156">
        <v>729.4</v>
      </c>
      <c r="D32" s="156">
        <v>738</v>
      </c>
    </row>
    <row r="33" spans="1:4" ht="12.75">
      <c r="A33" s="67" t="s">
        <v>88</v>
      </c>
      <c r="B33" s="22" t="s">
        <v>38</v>
      </c>
      <c r="C33" s="156">
        <v>1</v>
      </c>
      <c r="D33" s="156">
        <v>1</v>
      </c>
    </row>
    <row r="34" spans="1:4" ht="12.75">
      <c r="A34" s="24" t="s">
        <v>53</v>
      </c>
      <c r="B34" s="20" t="s">
        <v>106</v>
      </c>
      <c r="C34" s="155">
        <f>C35+C36</f>
        <v>35</v>
      </c>
      <c r="D34" s="155">
        <f>D35+D36</f>
        <v>35</v>
      </c>
    </row>
    <row r="35" spans="1:4" ht="12.75">
      <c r="A35" s="67" t="s">
        <v>5</v>
      </c>
      <c r="B35" s="22" t="s">
        <v>102</v>
      </c>
      <c r="C35" s="156">
        <v>25</v>
      </c>
      <c r="D35" s="156">
        <v>25</v>
      </c>
    </row>
    <row r="36" spans="1:4" ht="12.75">
      <c r="A36" s="67" t="s">
        <v>6</v>
      </c>
      <c r="B36" s="22" t="s">
        <v>55</v>
      </c>
      <c r="C36" s="156">
        <v>10</v>
      </c>
      <c r="D36" s="156">
        <v>10</v>
      </c>
    </row>
    <row r="37" spans="1:4" ht="12.75">
      <c r="A37" s="24" t="s">
        <v>211</v>
      </c>
      <c r="B37" s="20" t="s">
        <v>108</v>
      </c>
      <c r="C37" s="155">
        <f>C38</f>
        <v>1709.1</v>
      </c>
      <c r="D37" s="155">
        <f>D38</f>
        <v>1709.1</v>
      </c>
    </row>
    <row r="38" spans="1:4" ht="12.75">
      <c r="A38" s="67" t="s">
        <v>49</v>
      </c>
      <c r="B38" s="22" t="s">
        <v>104</v>
      </c>
      <c r="C38" s="156">
        <v>1709.1</v>
      </c>
      <c r="D38" s="156">
        <v>1709.1</v>
      </c>
    </row>
    <row r="39" spans="1:4" ht="12.75">
      <c r="A39" s="19" t="s">
        <v>36</v>
      </c>
      <c r="B39" s="20" t="s">
        <v>109</v>
      </c>
      <c r="C39" s="155">
        <f>C40</f>
        <v>120</v>
      </c>
      <c r="D39" s="155">
        <f>D40</f>
        <v>120</v>
      </c>
    </row>
    <row r="40" spans="1:4" ht="12.75">
      <c r="A40" s="25" t="s">
        <v>51</v>
      </c>
      <c r="B40" s="22" t="s">
        <v>103</v>
      </c>
      <c r="C40" s="156">
        <v>120</v>
      </c>
      <c r="D40" s="156">
        <v>120</v>
      </c>
    </row>
    <row r="41" spans="1:4" ht="12.75">
      <c r="A41" s="24" t="s">
        <v>215</v>
      </c>
      <c r="B41" s="20" t="s">
        <v>107</v>
      </c>
      <c r="C41" s="155">
        <f>C42</f>
        <v>10</v>
      </c>
      <c r="D41" s="155">
        <f>D42</f>
        <v>10</v>
      </c>
    </row>
    <row r="42" spans="1:4" ht="12.75">
      <c r="A42" s="67" t="s">
        <v>52</v>
      </c>
      <c r="B42" s="22" t="s">
        <v>62</v>
      </c>
      <c r="C42" s="156">
        <v>10</v>
      </c>
      <c r="D42" s="156">
        <v>10</v>
      </c>
    </row>
    <row r="43" spans="1:4" ht="12.75">
      <c r="A43" s="74" t="s">
        <v>200</v>
      </c>
      <c r="B43" s="20" t="s">
        <v>120</v>
      </c>
      <c r="C43" s="155">
        <f>C44</f>
        <v>108.3</v>
      </c>
      <c r="D43" s="155">
        <f>D44</f>
        <v>108.3</v>
      </c>
    </row>
    <row r="44" spans="1:4" ht="12.75">
      <c r="A44" s="78" t="s">
        <v>201</v>
      </c>
      <c r="B44" s="22" t="s">
        <v>121</v>
      </c>
      <c r="C44" s="156">
        <v>108.3</v>
      </c>
      <c r="D44" s="156">
        <v>108.3</v>
      </c>
    </row>
    <row r="45" spans="1:4" ht="12.75">
      <c r="A45" s="78" t="s">
        <v>341</v>
      </c>
      <c r="B45" s="22"/>
      <c r="C45" s="156">
        <v>138.7</v>
      </c>
      <c r="D45" s="156">
        <v>278.7</v>
      </c>
    </row>
    <row r="46" spans="1:4" ht="12.75">
      <c r="A46" s="66" t="s">
        <v>2</v>
      </c>
      <c r="B46" s="26"/>
      <c r="C46" s="158">
        <f>C43+C41+C39+C37+C34+C30+C26+C21+C45</f>
        <v>5638.9</v>
      </c>
      <c r="D46" s="158">
        <f>D43+D41+D39+D37+D34+D30+D26+D21+D45</f>
        <v>5668.099999999999</v>
      </c>
    </row>
    <row r="47" spans="3:4" ht="12.75">
      <c r="C47" s="156">
        <v>5638.9</v>
      </c>
      <c r="D47" s="156">
        <v>5668.1</v>
      </c>
    </row>
    <row r="48" spans="3:4" ht="12.75">
      <c r="C48" s="164">
        <f>C46-C47</f>
        <v>0</v>
      </c>
      <c r="D48" s="164">
        <f>D46-D47</f>
        <v>0</v>
      </c>
    </row>
  </sheetData>
  <sheetProtection/>
  <mergeCells count="8">
    <mergeCell ref="D16:D17"/>
    <mergeCell ref="B9:C9"/>
    <mergeCell ref="A12:C12"/>
    <mergeCell ref="A13:C13"/>
    <mergeCell ref="A14:C14"/>
    <mergeCell ref="A16:A17"/>
    <mergeCell ref="B16:B17"/>
    <mergeCell ref="C16:C17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96">
      <selection activeCell="A1" sqref="A1:F120"/>
    </sheetView>
  </sheetViews>
  <sheetFormatPr defaultColWidth="9.00390625" defaultRowHeight="12.75"/>
  <cols>
    <col min="1" max="1" width="56.875" style="0" customWidth="1"/>
    <col min="2" max="2" width="12.875" style="0" customWidth="1"/>
    <col min="3" max="3" width="10.00390625" style="0" customWidth="1"/>
    <col min="4" max="4" width="9.75390625" style="0" customWidth="1"/>
    <col min="5" max="5" width="9.00390625" style="0" customWidth="1"/>
    <col min="6" max="6" width="10.25390625" style="0" customWidth="1"/>
  </cols>
  <sheetData>
    <row r="1" ht="12.75">
      <c r="C1" t="s">
        <v>374</v>
      </c>
    </row>
    <row r="2" spans="1:5" ht="12.75">
      <c r="A2" s="11"/>
      <c r="B2" s="11"/>
      <c r="C2" s="1" t="s">
        <v>342</v>
      </c>
      <c r="D2" s="28"/>
      <c r="E2" s="10"/>
    </row>
    <row r="3" spans="1:5" ht="12.75">
      <c r="A3" s="11"/>
      <c r="B3" s="11"/>
      <c r="C3" s="1" t="s">
        <v>74</v>
      </c>
      <c r="D3" s="28"/>
      <c r="E3" s="10"/>
    </row>
    <row r="4" spans="1:5" ht="12.75">
      <c r="A4" s="11"/>
      <c r="B4" s="11"/>
      <c r="C4" s="1" t="s">
        <v>64</v>
      </c>
      <c r="D4" s="28"/>
      <c r="E4" s="10"/>
    </row>
    <row r="5" spans="1:5" ht="12.75">
      <c r="A5" s="11"/>
      <c r="B5" s="11"/>
      <c r="C5" s="1" t="s">
        <v>386</v>
      </c>
      <c r="D5" s="28"/>
      <c r="E5" s="10"/>
    </row>
    <row r="6" spans="1:5" ht="12.75">
      <c r="A6" s="11"/>
      <c r="B6" s="11"/>
      <c r="C6" s="1" t="s">
        <v>387</v>
      </c>
      <c r="D6" s="28"/>
      <c r="E6" s="10"/>
    </row>
    <row r="7" spans="1:5" ht="12.75">
      <c r="A7" s="11"/>
      <c r="B7" s="11"/>
      <c r="C7" s="199" t="s">
        <v>407</v>
      </c>
      <c r="D7" s="199"/>
      <c r="E7" s="10"/>
    </row>
    <row r="8" spans="1:6" ht="12.75">
      <c r="A8" s="11"/>
      <c r="B8" s="11"/>
      <c r="C8" s="11"/>
      <c r="D8" s="13"/>
      <c r="E8" s="13"/>
      <c r="F8" s="13"/>
    </row>
    <row r="9" spans="1:6" ht="12.75">
      <c r="A9" s="205" t="s">
        <v>254</v>
      </c>
      <c r="B9" s="205"/>
      <c r="C9" s="205"/>
      <c r="D9" s="205"/>
      <c r="E9" s="205"/>
      <c r="F9" s="205"/>
    </row>
    <row r="10" spans="1:6" ht="12.75">
      <c r="A10" s="200" t="s">
        <v>388</v>
      </c>
      <c r="B10" s="200"/>
      <c r="C10" s="200"/>
      <c r="D10" s="200"/>
      <c r="E10" s="200"/>
      <c r="F10" s="200"/>
    </row>
    <row r="11" spans="1:6" ht="12.75">
      <c r="A11" s="200"/>
      <c r="B11" s="200"/>
      <c r="C11" s="200"/>
      <c r="D11" s="200"/>
      <c r="E11" s="200"/>
      <c r="F11" s="200"/>
    </row>
    <row r="12" spans="1:6" ht="12.75">
      <c r="A12" s="200"/>
      <c r="B12" s="200"/>
      <c r="C12" s="200"/>
      <c r="D12" s="200"/>
      <c r="E12" s="200"/>
      <c r="F12" s="200"/>
    </row>
    <row r="13" spans="1:6" ht="12.75">
      <c r="A13" s="14"/>
      <c r="B13" s="13"/>
      <c r="C13" s="15"/>
      <c r="D13" s="15"/>
      <c r="E13" s="15"/>
      <c r="F13" s="46" t="s">
        <v>114</v>
      </c>
    </row>
    <row r="14" spans="1:6" ht="12.75">
      <c r="A14" s="201" t="s">
        <v>89</v>
      </c>
      <c r="B14" s="206" t="s">
        <v>94</v>
      </c>
      <c r="C14" s="203" t="s">
        <v>216</v>
      </c>
      <c r="D14" s="204" t="s">
        <v>217</v>
      </c>
      <c r="E14" s="204" t="s">
        <v>218</v>
      </c>
      <c r="F14" s="204" t="s">
        <v>0</v>
      </c>
    </row>
    <row r="15" spans="1:6" ht="12.75">
      <c r="A15" s="202"/>
      <c r="B15" s="207"/>
      <c r="C15" s="203"/>
      <c r="D15" s="204"/>
      <c r="E15" s="204"/>
      <c r="F15" s="204"/>
    </row>
    <row r="16" spans="1:6" ht="12.75">
      <c r="A16" s="47"/>
      <c r="B16" s="50"/>
      <c r="C16" s="50"/>
      <c r="D16" s="17"/>
      <c r="E16" s="17"/>
      <c r="F16" s="17"/>
    </row>
    <row r="17" spans="1:6" ht="12.75">
      <c r="A17" s="16"/>
      <c r="B17" s="69"/>
      <c r="C17" s="17"/>
      <c r="D17" s="17"/>
      <c r="E17" s="17"/>
      <c r="F17" s="17"/>
    </row>
    <row r="18" spans="1:6" ht="12.75">
      <c r="A18" s="16"/>
      <c r="B18" s="17"/>
      <c r="C18" s="17"/>
      <c r="D18" s="17"/>
      <c r="E18" s="17"/>
      <c r="F18" s="17"/>
    </row>
    <row r="19" spans="1:6" ht="12.75">
      <c r="A19" s="81" t="s">
        <v>1</v>
      </c>
      <c r="B19" s="82"/>
      <c r="C19" s="82"/>
      <c r="D19" s="82"/>
      <c r="E19" s="83"/>
      <c r="F19" s="159">
        <f>F20+F24+F29+F32+F39+F108+F112+F116</f>
        <v>2633.2</v>
      </c>
    </row>
    <row r="20" spans="1:6" ht="12.75">
      <c r="A20" s="84" t="s">
        <v>164</v>
      </c>
      <c r="B20" s="82" t="s">
        <v>165</v>
      </c>
      <c r="C20" s="82"/>
      <c r="D20" s="82"/>
      <c r="E20" s="85"/>
      <c r="F20" s="159">
        <f>F22</f>
        <v>501.9</v>
      </c>
    </row>
    <row r="21" spans="1:6" ht="25.5">
      <c r="A21" s="86" t="s">
        <v>166</v>
      </c>
      <c r="B21" s="87" t="s">
        <v>167</v>
      </c>
      <c r="C21" s="87"/>
      <c r="D21" s="87"/>
      <c r="E21" s="88"/>
      <c r="F21" s="160"/>
    </row>
    <row r="22" spans="1:6" ht="12.75">
      <c r="A22" s="89" t="s">
        <v>168</v>
      </c>
      <c r="B22" s="87" t="s">
        <v>151</v>
      </c>
      <c r="C22" s="83" t="s">
        <v>169</v>
      </c>
      <c r="D22" s="82" t="s">
        <v>219</v>
      </c>
      <c r="E22" s="83" t="s">
        <v>220</v>
      </c>
      <c r="F22" s="159">
        <f>F23</f>
        <v>501.9</v>
      </c>
    </row>
    <row r="23" spans="1:6" ht="12.75">
      <c r="A23" s="89" t="s">
        <v>170</v>
      </c>
      <c r="B23" s="87" t="s">
        <v>151</v>
      </c>
      <c r="C23" s="90" t="s">
        <v>171</v>
      </c>
      <c r="D23" s="82"/>
      <c r="E23" s="83"/>
      <c r="F23" s="160">
        <v>501.9</v>
      </c>
    </row>
    <row r="24" spans="1:6" ht="25.5">
      <c r="A24" s="91" t="s">
        <v>250</v>
      </c>
      <c r="B24" s="82" t="s">
        <v>150</v>
      </c>
      <c r="C24" s="83" t="s">
        <v>173</v>
      </c>
      <c r="D24" s="82" t="s">
        <v>219</v>
      </c>
      <c r="E24" s="83" t="s">
        <v>221</v>
      </c>
      <c r="F24" s="159">
        <f>F25</f>
        <v>1253.6</v>
      </c>
    </row>
    <row r="25" spans="1:6" ht="12.75">
      <c r="A25" s="92" t="s">
        <v>174</v>
      </c>
      <c r="B25" s="87" t="s">
        <v>150</v>
      </c>
      <c r="C25" s="83" t="s">
        <v>169</v>
      </c>
      <c r="D25" s="82"/>
      <c r="E25" s="83"/>
      <c r="F25" s="160">
        <f>F27</f>
        <v>1253.6</v>
      </c>
    </row>
    <row r="26" spans="1:6" ht="12.75">
      <c r="A26" s="93" t="s">
        <v>112</v>
      </c>
      <c r="B26" s="82"/>
      <c r="C26" s="95"/>
      <c r="D26" s="82"/>
      <c r="E26" s="95"/>
      <c r="F26" s="161"/>
    </row>
    <row r="27" spans="1:6" ht="12.75">
      <c r="A27" s="89" t="s">
        <v>170</v>
      </c>
      <c r="B27" s="87" t="s">
        <v>150</v>
      </c>
      <c r="C27" s="90" t="s">
        <v>171</v>
      </c>
      <c r="D27" s="82"/>
      <c r="E27" s="83"/>
      <c r="F27" s="162">
        <v>1253.6</v>
      </c>
    </row>
    <row r="28" spans="1:6" ht="12.75">
      <c r="A28" s="93" t="s">
        <v>175</v>
      </c>
      <c r="B28" s="87" t="s">
        <v>230</v>
      </c>
      <c r="C28" s="98"/>
      <c r="D28" s="82"/>
      <c r="E28" s="95"/>
      <c r="F28" s="162"/>
    </row>
    <row r="29" spans="1:6" ht="12.75">
      <c r="A29" s="89" t="s">
        <v>176</v>
      </c>
      <c r="B29" s="87" t="s">
        <v>230</v>
      </c>
      <c r="C29" s="83" t="s">
        <v>177</v>
      </c>
      <c r="D29" s="82"/>
      <c r="E29" s="83"/>
      <c r="F29" s="159">
        <f>F30</f>
        <v>848</v>
      </c>
    </row>
    <row r="30" spans="1:6" ht="12.75">
      <c r="A30" s="89" t="s">
        <v>178</v>
      </c>
      <c r="B30" s="87" t="s">
        <v>230</v>
      </c>
      <c r="C30" s="90" t="s">
        <v>179</v>
      </c>
      <c r="D30" s="82"/>
      <c r="E30" s="83"/>
      <c r="F30" s="160">
        <f>F31</f>
        <v>848</v>
      </c>
    </row>
    <row r="31" spans="1:6" ht="12.75">
      <c r="A31" s="92" t="s">
        <v>180</v>
      </c>
      <c r="B31" s="87" t="s">
        <v>230</v>
      </c>
      <c r="C31" s="90" t="s">
        <v>145</v>
      </c>
      <c r="D31" s="82"/>
      <c r="E31" s="83"/>
      <c r="F31" s="162">
        <v>848</v>
      </c>
    </row>
    <row r="32" spans="1:6" ht="12.75">
      <c r="A32" s="99" t="s">
        <v>111</v>
      </c>
      <c r="B32" s="94" t="s">
        <v>181</v>
      </c>
      <c r="C32" s="83"/>
      <c r="D32" s="94"/>
      <c r="E32" s="83"/>
      <c r="F32" s="159">
        <f>F33</f>
        <v>20</v>
      </c>
    </row>
    <row r="33" spans="1:6" ht="12.75">
      <c r="A33" s="92" t="s">
        <v>182</v>
      </c>
      <c r="B33" s="97" t="s">
        <v>152</v>
      </c>
      <c r="C33" s="90" t="s">
        <v>183</v>
      </c>
      <c r="D33" s="94"/>
      <c r="E33" s="83"/>
      <c r="F33" s="160">
        <f>F34</f>
        <v>20</v>
      </c>
    </row>
    <row r="34" spans="1:6" ht="12.75">
      <c r="A34" s="89" t="s">
        <v>184</v>
      </c>
      <c r="B34" s="97" t="s">
        <v>152</v>
      </c>
      <c r="C34" s="90" t="s">
        <v>185</v>
      </c>
      <c r="D34" s="94"/>
      <c r="E34" s="83"/>
      <c r="F34" s="160">
        <v>20</v>
      </c>
    </row>
    <row r="35" spans="1:6" ht="12.75">
      <c r="A35" s="81" t="s">
        <v>36</v>
      </c>
      <c r="B35" s="82"/>
      <c r="C35" s="83"/>
      <c r="D35" s="82"/>
      <c r="E35" s="83"/>
      <c r="F35" s="159">
        <f>F36</f>
        <v>120</v>
      </c>
    </row>
    <row r="36" spans="1:6" ht="12.75">
      <c r="A36" s="91" t="s">
        <v>51</v>
      </c>
      <c r="B36" s="82" t="s">
        <v>186</v>
      </c>
      <c r="C36" s="83" t="s">
        <v>188</v>
      </c>
      <c r="D36" s="82" t="s">
        <v>241</v>
      </c>
      <c r="E36" s="83" t="s">
        <v>219</v>
      </c>
      <c r="F36" s="159">
        <v>120</v>
      </c>
    </row>
    <row r="37" spans="1:6" ht="25.5">
      <c r="A37" s="86" t="s">
        <v>189</v>
      </c>
      <c r="B37" s="87" t="s">
        <v>222</v>
      </c>
      <c r="C37" s="90" t="s">
        <v>223</v>
      </c>
      <c r="D37" s="82"/>
      <c r="E37" s="83"/>
      <c r="F37" s="160">
        <f>F38</f>
        <v>120</v>
      </c>
    </row>
    <row r="38" spans="1:6" ht="12.75">
      <c r="A38" s="104" t="s">
        <v>229</v>
      </c>
      <c r="B38" s="87" t="s">
        <v>222</v>
      </c>
      <c r="C38" s="90" t="s">
        <v>224</v>
      </c>
      <c r="D38" s="82"/>
      <c r="E38" s="83"/>
      <c r="F38" s="160">
        <v>120</v>
      </c>
    </row>
    <row r="39" spans="1:6" ht="12.75">
      <c r="A39" s="81" t="s">
        <v>1</v>
      </c>
      <c r="B39" s="87"/>
      <c r="C39" s="90"/>
      <c r="D39" s="82"/>
      <c r="E39" s="83"/>
      <c r="F39" s="159">
        <f>F41</f>
        <v>0.7</v>
      </c>
    </row>
    <row r="40" spans="1:6" ht="12.75">
      <c r="A40" s="89" t="s">
        <v>41</v>
      </c>
      <c r="B40" s="82" t="s">
        <v>190</v>
      </c>
      <c r="C40" s="83"/>
      <c r="D40" s="82"/>
      <c r="E40" s="83"/>
      <c r="F40" s="159">
        <f>F41</f>
        <v>0.7</v>
      </c>
    </row>
    <row r="41" spans="1:6" ht="63.75">
      <c r="A41" s="86" t="s">
        <v>191</v>
      </c>
      <c r="B41" s="87" t="s">
        <v>192</v>
      </c>
      <c r="C41" s="83"/>
      <c r="D41" s="82"/>
      <c r="E41" s="83"/>
      <c r="F41" s="160">
        <f>F42</f>
        <v>0.7</v>
      </c>
    </row>
    <row r="42" spans="1:6" ht="12.75">
      <c r="A42" s="100" t="s">
        <v>175</v>
      </c>
      <c r="B42" s="87" t="s">
        <v>192</v>
      </c>
      <c r="C42" s="90"/>
      <c r="D42" s="82"/>
      <c r="E42" s="83"/>
      <c r="F42" s="160">
        <f>F43</f>
        <v>0.7</v>
      </c>
    </row>
    <row r="43" spans="1:6" ht="12.75">
      <c r="A43" s="89" t="s">
        <v>187</v>
      </c>
      <c r="B43" s="87" t="s">
        <v>192</v>
      </c>
      <c r="C43" s="83" t="s">
        <v>177</v>
      </c>
      <c r="D43" s="82" t="s">
        <v>219</v>
      </c>
      <c r="E43" s="83" t="s">
        <v>226</v>
      </c>
      <c r="F43" s="160">
        <f>F44</f>
        <v>0.7</v>
      </c>
    </row>
    <row r="44" spans="1:6" ht="12.75">
      <c r="A44" s="100" t="s">
        <v>178</v>
      </c>
      <c r="B44" s="87" t="s">
        <v>192</v>
      </c>
      <c r="C44" s="90" t="s">
        <v>179</v>
      </c>
      <c r="D44" s="82"/>
      <c r="E44" s="83"/>
      <c r="F44" s="160">
        <f>F45</f>
        <v>0.7</v>
      </c>
    </row>
    <row r="45" spans="1:6" ht="12.75">
      <c r="A45" s="92" t="s">
        <v>180</v>
      </c>
      <c r="B45" s="87" t="s">
        <v>192</v>
      </c>
      <c r="C45" s="90" t="s">
        <v>145</v>
      </c>
      <c r="D45" s="82"/>
      <c r="E45" s="83"/>
      <c r="F45" s="160">
        <v>0.7</v>
      </c>
    </row>
    <row r="46" spans="1:6" ht="12.75">
      <c r="A46" s="81" t="s">
        <v>3</v>
      </c>
      <c r="B46" s="82"/>
      <c r="C46" s="83"/>
      <c r="D46" s="82"/>
      <c r="E46" s="83"/>
      <c r="F46" s="159">
        <f>F47+F51</f>
        <v>57.5</v>
      </c>
    </row>
    <row r="47" spans="1:6" ht="25.5">
      <c r="A47" s="84" t="s">
        <v>193</v>
      </c>
      <c r="B47" s="82" t="s">
        <v>194</v>
      </c>
      <c r="C47" s="90"/>
      <c r="D47" s="82"/>
      <c r="E47" s="83"/>
      <c r="F47" s="159">
        <f>F48</f>
        <v>54.3</v>
      </c>
    </row>
    <row r="48" spans="1:6" ht="25.5">
      <c r="A48" s="84" t="s">
        <v>166</v>
      </c>
      <c r="B48" s="94" t="s">
        <v>195</v>
      </c>
      <c r="C48" s="95" t="s">
        <v>173</v>
      </c>
      <c r="D48" s="94" t="s">
        <v>220</v>
      </c>
      <c r="E48" s="95" t="s">
        <v>234</v>
      </c>
      <c r="F48" s="163">
        <f>F49</f>
        <v>54.3</v>
      </c>
    </row>
    <row r="49" spans="1:6" ht="12.75">
      <c r="A49" s="81" t="s">
        <v>174</v>
      </c>
      <c r="B49" s="94" t="s">
        <v>195</v>
      </c>
      <c r="C49" s="95" t="s">
        <v>169</v>
      </c>
      <c r="D49" s="94"/>
      <c r="E49" s="95"/>
      <c r="F49" s="160">
        <f>F50</f>
        <v>54.3</v>
      </c>
    </row>
    <row r="50" spans="1:6" ht="12" customHeight="1">
      <c r="A50" s="99" t="s">
        <v>170</v>
      </c>
      <c r="B50" s="97" t="s">
        <v>195</v>
      </c>
      <c r="C50" s="98" t="s">
        <v>171</v>
      </c>
      <c r="D50" s="94"/>
      <c r="E50" s="95"/>
      <c r="F50" s="162">
        <v>54.3</v>
      </c>
    </row>
    <row r="51" spans="1:6" ht="12.75">
      <c r="A51" s="81" t="s">
        <v>196</v>
      </c>
      <c r="B51" s="97" t="s">
        <v>195</v>
      </c>
      <c r="C51" s="95"/>
      <c r="D51" s="94"/>
      <c r="E51" s="95"/>
      <c r="F51" s="159">
        <f>F52</f>
        <v>3.2</v>
      </c>
    </row>
    <row r="52" spans="1:6" ht="12.75">
      <c r="A52" s="81" t="s">
        <v>187</v>
      </c>
      <c r="B52" s="87" t="s">
        <v>195</v>
      </c>
      <c r="C52" s="97" t="s">
        <v>177</v>
      </c>
      <c r="D52" s="82"/>
      <c r="E52" s="94"/>
      <c r="F52" s="162">
        <f>F53</f>
        <v>3.2</v>
      </c>
    </row>
    <row r="53" spans="1:6" ht="12.75">
      <c r="A53" s="100" t="s">
        <v>178</v>
      </c>
      <c r="B53" s="97" t="s">
        <v>195</v>
      </c>
      <c r="C53" s="97" t="s">
        <v>179</v>
      </c>
      <c r="D53" s="94"/>
      <c r="E53" s="94"/>
      <c r="F53" s="162">
        <f>F54</f>
        <v>3.2</v>
      </c>
    </row>
    <row r="54" spans="1:6" ht="12.75">
      <c r="A54" s="92" t="s">
        <v>180</v>
      </c>
      <c r="B54" s="97" t="s">
        <v>195</v>
      </c>
      <c r="C54" s="98" t="s">
        <v>145</v>
      </c>
      <c r="D54" s="94"/>
      <c r="E54" s="95"/>
      <c r="F54" s="160">
        <v>3.2</v>
      </c>
    </row>
    <row r="55" spans="1:6" ht="12.75">
      <c r="A55" s="91" t="s">
        <v>37</v>
      </c>
      <c r="B55" s="82"/>
      <c r="C55" s="98"/>
      <c r="D55" s="82"/>
      <c r="E55" s="95"/>
      <c r="F55" s="159">
        <f>F56+F69+F73</f>
        <v>680</v>
      </c>
    </row>
    <row r="56" spans="1:6" ht="12.75">
      <c r="A56" s="101" t="s">
        <v>197</v>
      </c>
      <c r="B56" s="82" t="s">
        <v>198</v>
      </c>
      <c r="C56" s="98"/>
      <c r="D56" s="82"/>
      <c r="E56" s="95"/>
      <c r="F56" s="159">
        <f>F57+F60</f>
        <v>32.3</v>
      </c>
    </row>
    <row r="57" spans="1:6" ht="25.5">
      <c r="A57" s="102" t="s">
        <v>199</v>
      </c>
      <c r="B57" s="87" t="s">
        <v>154</v>
      </c>
      <c r="C57" s="95" t="s">
        <v>173</v>
      </c>
      <c r="D57" s="82" t="s">
        <v>221</v>
      </c>
      <c r="E57" s="95" t="s">
        <v>219</v>
      </c>
      <c r="F57" s="159">
        <f>F58</f>
        <v>32.3</v>
      </c>
    </row>
    <row r="58" spans="1:6" ht="12.75">
      <c r="A58" s="89" t="s">
        <v>174</v>
      </c>
      <c r="B58" s="87" t="s">
        <v>154</v>
      </c>
      <c r="C58" s="95" t="s">
        <v>169</v>
      </c>
      <c r="D58" s="82"/>
      <c r="E58" s="95"/>
      <c r="F58" s="160">
        <f>F59</f>
        <v>32.3</v>
      </c>
    </row>
    <row r="59" spans="1:6" ht="12.75">
      <c r="A59" s="92" t="s">
        <v>170</v>
      </c>
      <c r="B59" s="87" t="s">
        <v>154</v>
      </c>
      <c r="C59" s="98" t="s">
        <v>171</v>
      </c>
      <c r="D59" s="82"/>
      <c r="E59" s="95"/>
      <c r="F59" s="160">
        <v>32.3</v>
      </c>
    </row>
    <row r="60" spans="1:6" ht="12.75" hidden="1">
      <c r="A60" s="102" t="s">
        <v>196</v>
      </c>
      <c r="B60" s="87" t="s">
        <v>154</v>
      </c>
      <c r="C60" s="98"/>
      <c r="D60" s="82"/>
      <c r="E60" s="95"/>
      <c r="F60" s="159">
        <f>F61</f>
        <v>0</v>
      </c>
    </row>
    <row r="61" spans="1:6" ht="12.75" hidden="1">
      <c r="A61" s="89" t="s">
        <v>187</v>
      </c>
      <c r="B61" s="87" t="s">
        <v>154</v>
      </c>
      <c r="C61" s="95" t="s">
        <v>177</v>
      </c>
      <c r="D61" s="82"/>
      <c r="E61" s="95"/>
      <c r="F61" s="160">
        <f>F62</f>
        <v>0</v>
      </c>
    </row>
    <row r="62" spans="1:6" ht="12.75" hidden="1">
      <c r="A62" s="100" t="s">
        <v>178</v>
      </c>
      <c r="B62" s="87" t="s">
        <v>154</v>
      </c>
      <c r="C62" s="95" t="s">
        <v>179</v>
      </c>
      <c r="D62" s="82"/>
      <c r="E62" s="95"/>
      <c r="F62" s="160">
        <f>F63</f>
        <v>0</v>
      </c>
    </row>
    <row r="63" spans="1:6" ht="12.75" hidden="1">
      <c r="A63" s="102" t="s">
        <v>180</v>
      </c>
      <c r="B63" s="87" t="s">
        <v>154</v>
      </c>
      <c r="C63" s="98" t="s">
        <v>145</v>
      </c>
      <c r="D63" s="82"/>
      <c r="E63" s="95"/>
      <c r="F63" s="160"/>
    </row>
    <row r="64" spans="1:6" ht="12.75">
      <c r="A64" s="101" t="s">
        <v>200</v>
      </c>
      <c r="B64" s="82"/>
      <c r="C64" s="98"/>
      <c r="D64" s="82"/>
      <c r="E64" s="95"/>
      <c r="F64" s="159">
        <f>F65</f>
        <v>108.3</v>
      </c>
    </row>
    <row r="65" spans="1:6" ht="12.75">
      <c r="A65" s="102" t="s">
        <v>201</v>
      </c>
      <c r="B65" s="82" t="s">
        <v>202</v>
      </c>
      <c r="C65" s="95" t="s">
        <v>203</v>
      </c>
      <c r="D65" s="82" t="s">
        <v>242</v>
      </c>
      <c r="E65" s="95" t="s">
        <v>234</v>
      </c>
      <c r="F65" s="159">
        <f>F66</f>
        <v>108.3</v>
      </c>
    </row>
    <row r="66" spans="1:6" ht="12.75">
      <c r="A66" s="102" t="s">
        <v>251</v>
      </c>
      <c r="B66" s="87" t="s">
        <v>204</v>
      </c>
      <c r="C66" s="98" t="s">
        <v>205</v>
      </c>
      <c r="D66" s="82"/>
      <c r="E66" s="95"/>
      <c r="F66" s="160">
        <f>F67</f>
        <v>108.3</v>
      </c>
    </row>
    <row r="67" spans="1:6" ht="12.75">
      <c r="A67" s="102" t="s">
        <v>206</v>
      </c>
      <c r="B67" s="87" t="s">
        <v>204</v>
      </c>
      <c r="C67" s="98" t="s">
        <v>205</v>
      </c>
      <c r="D67" s="82"/>
      <c r="E67" s="95"/>
      <c r="F67" s="160">
        <v>108.3</v>
      </c>
    </row>
    <row r="68" spans="1:6" ht="12.75">
      <c r="A68" s="91" t="s">
        <v>37</v>
      </c>
      <c r="B68" s="87"/>
      <c r="C68" s="98"/>
      <c r="D68" s="82"/>
      <c r="E68" s="95"/>
      <c r="F68" s="160"/>
    </row>
    <row r="69" spans="1:6" ht="12.75">
      <c r="A69" s="101" t="s">
        <v>136</v>
      </c>
      <c r="B69" s="82" t="s">
        <v>207</v>
      </c>
      <c r="C69" s="98"/>
      <c r="D69" s="82"/>
      <c r="E69" s="95"/>
      <c r="F69" s="159">
        <f>F70</f>
        <v>646.7</v>
      </c>
    </row>
    <row r="70" spans="1:6" ht="12.75">
      <c r="A70" s="89" t="s">
        <v>187</v>
      </c>
      <c r="B70" s="87" t="s">
        <v>155</v>
      </c>
      <c r="C70" s="95" t="s">
        <v>177</v>
      </c>
      <c r="D70" s="82" t="s">
        <v>221</v>
      </c>
      <c r="E70" s="95" t="s">
        <v>243</v>
      </c>
      <c r="F70" s="160">
        <f>F71</f>
        <v>646.7</v>
      </c>
    </row>
    <row r="71" spans="1:6" ht="12.75">
      <c r="A71" s="100" t="s">
        <v>178</v>
      </c>
      <c r="B71" s="87" t="s">
        <v>155</v>
      </c>
      <c r="C71" s="95" t="s">
        <v>179</v>
      </c>
      <c r="D71" s="82"/>
      <c r="E71" s="95"/>
      <c r="F71" s="160">
        <f>F72</f>
        <v>646.7</v>
      </c>
    </row>
    <row r="72" spans="1:6" ht="12.75">
      <c r="A72" s="92" t="s">
        <v>180</v>
      </c>
      <c r="B72" s="87" t="s">
        <v>155</v>
      </c>
      <c r="C72" s="98" t="s">
        <v>145</v>
      </c>
      <c r="D72" s="82"/>
      <c r="E72" s="95"/>
      <c r="F72" s="160">
        <v>646.7</v>
      </c>
    </row>
    <row r="73" spans="1:6" ht="12.75">
      <c r="A73" s="99" t="s">
        <v>88</v>
      </c>
      <c r="B73" s="82" t="s">
        <v>208</v>
      </c>
      <c r="C73" s="98"/>
      <c r="D73" s="82"/>
      <c r="E73" s="95"/>
      <c r="F73" s="159">
        <f>F75</f>
        <v>1</v>
      </c>
    </row>
    <row r="74" spans="1:6" ht="12.75">
      <c r="A74" s="99" t="s">
        <v>231</v>
      </c>
      <c r="B74" s="82" t="s">
        <v>156</v>
      </c>
      <c r="C74" s="98"/>
      <c r="D74" s="82"/>
      <c r="E74" s="95"/>
      <c r="F74" s="159"/>
    </row>
    <row r="75" spans="1:6" ht="12.75">
      <c r="A75" s="89" t="s">
        <v>187</v>
      </c>
      <c r="B75" s="87" t="s">
        <v>156</v>
      </c>
      <c r="C75" s="95" t="s">
        <v>177</v>
      </c>
      <c r="D75" s="82" t="s">
        <v>221</v>
      </c>
      <c r="E75" s="95" t="s">
        <v>232</v>
      </c>
      <c r="F75" s="159">
        <f>1</f>
        <v>1</v>
      </c>
    </row>
    <row r="76" spans="1:6" ht="12.75">
      <c r="A76" s="100" t="s">
        <v>178</v>
      </c>
      <c r="B76" s="87" t="s">
        <v>156</v>
      </c>
      <c r="C76" s="95" t="s">
        <v>179</v>
      </c>
      <c r="D76" s="82"/>
      <c r="E76" s="95"/>
      <c r="F76" s="160">
        <f>F77</f>
        <v>1</v>
      </c>
    </row>
    <row r="77" spans="1:6" ht="12.75">
      <c r="A77" s="92" t="s">
        <v>180</v>
      </c>
      <c r="B77" s="87" t="s">
        <v>156</v>
      </c>
      <c r="C77" s="98" t="s">
        <v>145</v>
      </c>
      <c r="D77" s="82"/>
      <c r="E77" s="95"/>
      <c r="F77" s="160">
        <v>1</v>
      </c>
    </row>
    <row r="78" spans="1:6" ht="12.75">
      <c r="A78" s="99" t="s">
        <v>53</v>
      </c>
      <c r="B78" s="82"/>
      <c r="C78" s="95"/>
      <c r="D78" s="82"/>
      <c r="E78" s="95"/>
      <c r="F78" s="159">
        <f>F86+F80</f>
        <v>50</v>
      </c>
    </row>
    <row r="79" spans="1:6" ht="12.75">
      <c r="A79" s="99" t="s">
        <v>5</v>
      </c>
      <c r="B79" s="82" t="s">
        <v>209</v>
      </c>
      <c r="C79" s="98"/>
      <c r="D79" s="82"/>
      <c r="E79" s="95"/>
      <c r="F79" s="159"/>
    </row>
    <row r="80" spans="1:6" ht="12.75">
      <c r="A80" s="89" t="s">
        <v>187</v>
      </c>
      <c r="B80" s="87" t="s">
        <v>157</v>
      </c>
      <c r="C80" s="95" t="s">
        <v>177</v>
      </c>
      <c r="D80" s="82" t="s">
        <v>233</v>
      </c>
      <c r="E80" s="95" t="s">
        <v>220</v>
      </c>
      <c r="F80" s="159">
        <f>F81+F84</f>
        <v>40</v>
      </c>
    </row>
    <row r="81" spans="1:6" ht="12.75">
      <c r="A81" s="100" t="s">
        <v>178</v>
      </c>
      <c r="B81" s="87" t="s">
        <v>157</v>
      </c>
      <c r="C81" s="95" t="s">
        <v>179</v>
      </c>
      <c r="D81" s="82"/>
      <c r="E81" s="95"/>
      <c r="F81" s="160">
        <f>F82</f>
        <v>30</v>
      </c>
    </row>
    <row r="82" spans="1:6" ht="12.75">
      <c r="A82" s="92" t="s">
        <v>180</v>
      </c>
      <c r="B82" s="87" t="s">
        <v>157</v>
      </c>
      <c r="C82" s="98" t="s">
        <v>145</v>
      </c>
      <c r="D82" s="82"/>
      <c r="E82" s="95"/>
      <c r="F82" s="160">
        <v>30</v>
      </c>
    </row>
    <row r="83" spans="1:6" ht="12.75">
      <c r="A83" s="81" t="s">
        <v>244</v>
      </c>
      <c r="B83" s="87"/>
      <c r="C83" s="98"/>
      <c r="D83" s="82"/>
      <c r="E83" s="95"/>
      <c r="F83" s="160"/>
    </row>
    <row r="84" spans="1:6" ht="25.5">
      <c r="A84" s="103" t="s">
        <v>245</v>
      </c>
      <c r="B84" s="87" t="s">
        <v>157</v>
      </c>
      <c r="C84" s="98" t="s">
        <v>145</v>
      </c>
      <c r="D84" s="82"/>
      <c r="E84" s="95"/>
      <c r="F84" s="160">
        <v>10</v>
      </c>
    </row>
    <row r="85" spans="1:6" ht="12.75">
      <c r="A85" s="99" t="s">
        <v>210</v>
      </c>
      <c r="B85" s="82" t="s">
        <v>158</v>
      </c>
      <c r="C85" s="98"/>
      <c r="D85" s="82"/>
      <c r="E85" s="95"/>
      <c r="F85" s="159"/>
    </row>
    <row r="86" spans="1:6" ht="12.75">
      <c r="A86" s="89" t="s">
        <v>187</v>
      </c>
      <c r="B86" s="87" t="s">
        <v>158</v>
      </c>
      <c r="C86" s="95" t="s">
        <v>177</v>
      </c>
      <c r="D86" s="82" t="s">
        <v>233</v>
      </c>
      <c r="E86" s="95" t="s">
        <v>234</v>
      </c>
      <c r="F86" s="159">
        <f>F87</f>
        <v>10</v>
      </c>
    </row>
    <row r="87" spans="1:6" ht="12.75">
      <c r="A87" s="100" t="s">
        <v>178</v>
      </c>
      <c r="B87" s="87" t="s">
        <v>158</v>
      </c>
      <c r="C87" s="95" t="s">
        <v>179</v>
      </c>
      <c r="D87" s="82"/>
      <c r="E87" s="95"/>
      <c r="F87" s="160">
        <f>F88</f>
        <v>10</v>
      </c>
    </row>
    <row r="88" spans="1:6" ht="12.75">
      <c r="A88" s="92" t="s">
        <v>180</v>
      </c>
      <c r="B88" s="87" t="s">
        <v>158</v>
      </c>
      <c r="C88" s="98" t="s">
        <v>145</v>
      </c>
      <c r="D88" s="82"/>
      <c r="E88" s="95"/>
      <c r="F88" s="160">
        <v>10</v>
      </c>
    </row>
    <row r="89" spans="1:6" ht="12.75">
      <c r="A89" s="99" t="s">
        <v>211</v>
      </c>
      <c r="B89" s="87"/>
      <c r="C89" s="98"/>
      <c r="D89" s="82"/>
      <c r="E89" s="95"/>
      <c r="F89" s="159">
        <f>F91+F94</f>
        <v>27013.2</v>
      </c>
    </row>
    <row r="90" spans="1:6" ht="12.75">
      <c r="A90" s="99" t="s">
        <v>49</v>
      </c>
      <c r="B90" s="82" t="s">
        <v>236</v>
      </c>
      <c r="C90" s="98"/>
      <c r="D90" s="82" t="s">
        <v>235</v>
      </c>
      <c r="E90" s="95" t="s">
        <v>219</v>
      </c>
      <c r="F90" s="159"/>
    </row>
    <row r="91" spans="1:6" ht="12.75">
      <c r="A91" s="99" t="s">
        <v>237</v>
      </c>
      <c r="B91" s="82"/>
      <c r="C91" s="98"/>
      <c r="D91" s="82"/>
      <c r="E91" s="95"/>
      <c r="F91" s="159">
        <f>F92</f>
        <v>26557.4</v>
      </c>
    </row>
    <row r="92" spans="1:6" ht="25.5">
      <c r="A92" s="103" t="s">
        <v>238</v>
      </c>
      <c r="B92" s="87" t="s">
        <v>159</v>
      </c>
      <c r="C92" s="95" t="s">
        <v>213</v>
      </c>
      <c r="D92" s="82"/>
      <c r="E92" s="95"/>
      <c r="F92" s="160">
        <f>F93</f>
        <v>26557.4</v>
      </c>
    </row>
    <row r="93" spans="1:6" ht="25.5">
      <c r="A93" s="103" t="s">
        <v>212</v>
      </c>
      <c r="B93" s="87" t="s">
        <v>159</v>
      </c>
      <c r="C93" s="98" t="s">
        <v>214</v>
      </c>
      <c r="D93" s="82"/>
      <c r="E93" s="95"/>
      <c r="F93" s="160">
        <v>26557.4</v>
      </c>
    </row>
    <row r="94" spans="1:6" ht="12.75">
      <c r="A94" s="113" t="s">
        <v>246</v>
      </c>
      <c r="B94" s="82"/>
      <c r="C94" s="98"/>
      <c r="D94" s="82"/>
      <c r="E94" s="95"/>
      <c r="F94" s="159">
        <f>F95</f>
        <v>455.8</v>
      </c>
    </row>
    <row r="95" spans="1:6" ht="25.5">
      <c r="A95" s="103" t="s">
        <v>238</v>
      </c>
      <c r="B95" s="87" t="s">
        <v>239</v>
      </c>
      <c r="C95" s="95" t="s">
        <v>213</v>
      </c>
      <c r="D95" s="82"/>
      <c r="E95" s="95"/>
      <c r="F95" s="160">
        <f>F96</f>
        <v>455.8</v>
      </c>
    </row>
    <row r="96" spans="1:6" ht="25.5">
      <c r="A96" s="103" t="s">
        <v>212</v>
      </c>
      <c r="B96" s="87" t="s">
        <v>239</v>
      </c>
      <c r="C96" s="98" t="s">
        <v>214</v>
      </c>
      <c r="D96" s="82"/>
      <c r="E96" s="95"/>
      <c r="F96" s="160">
        <v>455.8</v>
      </c>
    </row>
    <row r="97" spans="1:6" ht="12.75">
      <c r="A97" s="99" t="s">
        <v>215</v>
      </c>
      <c r="B97" s="87"/>
      <c r="C97" s="98"/>
      <c r="D97" s="82"/>
      <c r="E97" s="95"/>
      <c r="F97" s="159">
        <f>F98+F104</f>
        <v>3456</v>
      </c>
    </row>
    <row r="98" spans="1:6" ht="12.75">
      <c r="A98" s="99" t="s">
        <v>52</v>
      </c>
      <c r="B98" s="82" t="s">
        <v>240</v>
      </c>
      <c r="C98" s="98"/>
      <c r="D98" s="82" t="s">
        <v>248</v>
      </c>
      <c r="E98" s="95" t="s">
        <v>219</v>
      </c>
      <c r="F98" s="159">
        <f>F99</f>
        <v>10</v>
      </c>
    </row>
    <row r="99" spans="1:6" ht="12.75">
      <c r="A99" s="89" t="s">
        <v>187</v>
      </c>
      <c r="B99" s="87" t="s">
        <v>153</v>
      </c>
      <c r="C99" s="95" t="s">
        <v>177</v>
      </c>
      <c r="D99" s="82"/>
      <c r="E99" s="95"/>
      <c r="F99" s="160">
        <f>F100</f>
        <v>10</v>
      </c>
    </row>
    <row r="100" spans="1:6" ht="12.75">
      <c r="A100" s="100" t="s">
        <v>178</v>
      </c>
      <c r="B100" s="87" t="s">
        <v>153</v>
      </c>
      <c r="C100" s="95" t="s">
        <v>179</v>
      </c>
      <c r="D100" s="82"/>
      <c r="E100" s="95"/>
      <c r="F100" s="160">
        <f>F101</f>
        <v>10</v>
      </c>
    </row>
    <row r="101" spans="1:6" ht="12.75">
      <c r="A101" s="92" t="s">
        <v>180</v>
      </c>
      <c r="B101" s="87" t="s">
        <v>153</v>
      </c>
      <c r="C101" s="98" t="s">
        <v>145</v>
      </c>
      <c r="D101" s="82"/>
      <c r="E101" s="95"/>
      <c r="F101" s="160">
        <v>10</v>
      </c>
    </row>
    <row r="102" spans="1:6" ht="12.75">
      <c r="A102" s="101" t="s">
        <v>41</v>
      </c>
      <c r="B102" s="87"/>
      <c r="C102" s="98"/>
      <c r="D102" s="82"/>
      <c r="E102" s="95"/>
      <c r="F102" s="160"/>
    </row>
    <row r="103" spans="1:6" ht="12.75">
      <c r="A103" s="101" t="s">
        <v>247</v>
      </c>
      <c r="B103" s="87" t="s">
        <v>153</v>
      </c>
      <c r="C103" s="98" t="s">
        <v>145</v>
      </c>
      <c r="D103" s="82"/>
      <c r="E103" s="95"/>
      <c r="F103" s="160">
        <v>10</v>
      </c>
    </row>
    <row r="104" spans="1:6" ht="12.75">
      <c r="A104" s="101" t="s">
        <v>406</v>
      </c>
      <c r="B104" s="87" t="s">
        <v>161</v>
      </c>
      <c r="C104" s="98" t="s">
        <v>145</v>
      </c>
      <c r="D104" s="82" t="s">
        <v>248</v>
      </c>
      <c r="E104" s="95" t="s">
        <v>220</v>
      </c>
      <c r="F104" s="159">
        <f>3271+175</f>
        <v>3446</v>
      </c>
    </row>
    <row r="105" spans="1:6" ht="12.75">
      <c r="A105" s="101" t="s">
        <v>1</v>
      </c>
      <c r="B105" s="87"/>
      <c r="C105" s="98"/>
      <c r="D105" s="82"/>
      <c r="E105" s="95"/>
      <c r="F105" s="160"/>
    </row>
    <row r="106" spans="1:6" ht="12.75">
      <c r="A106" s="101" t="s">
        <v>41</v>
      </c>
      <c r="B106" s="82" t="s">
        <v>225</v>
      </c>
      <c r="C106" s="98"/>
      <c r="D106" s="82" t="s">
        <v>219</v>
      </c>
      <c r="E106" s="95" t="s">
        <v>226</v>
      </c>
      <c r="F106" s="160"/>
    </row>
    <row r="107" spans="1:6" ht="12.75">
      <c r="A107" s="101" t="s">
        <v>361</v>
      </c>
      <c r="B107" s="87"/>
      <c r="C107" s="98"/>
      <c r="D107" s="82"/>
      <c r="E107" s="95"/>
      <c r="F107" s="160"/>
    </row>
    <row r="108" spans="1:6" ht="12.75">
      <c r="A108" s="89" t="s">
        <v>187</v>
      </c>
      <c r="B108" s="82" t="s">
        <v>160</v>
      </c>
      <c r="C108" s="95" t="s">
        <v>177</v>
      </c>
      <c r="D108" s="82"/>
      <c r="E108" s="95"/>
      <c r="F108" s="159">
        <f>F109</f>
        <v>2</v>
      </c>
    </row>
    <row r="109" spans="1:6" ht="12.75">
      <c r="A109" s="100" t="s">
        <v>178</v>
      </c>
      <c r="B109" s="82" t="s">
        <v>160</v>
      </c>
      <c r="C109" s="95" t="s">
        <v>179</v>
      </c>
      <c r="D109" s="82"/>
      <c r="E109" s="95"/>
      <c r="F109" s="160">
        <f>F110</f>
        <v>2</v>
      </c>
    </row>
    <row r="110" spans="1:6" ht="12.75">
      <c r="A110" s="92" t="s">
        <v>180</v>
      </c>
      <c r="B110" s="87" t="s">
        <v>160</v>
      </c>
      <c r="C110" s="98" t="s">
        <v>145</v>
      </c>
      <c r="D110" s="82"/>
      <c r="E110" s="95"/>
      <c r="F110" s="160">
        <v>2</v>
      </c>
    </row>
    <row r="111" spans="1:6" ht="12.75">
      <c r="A111" s="101" t="s">
        <v>227</v>
      </c>
      <c r="B111" s="87"/>
      <c r="C111" s="98"/>
      <c r="D111" s="82"/>
      <c r="E111" s="95"/>
      <c r="F111" s="160"/>
    </row>
    <row r="112" spans="1:6" ht="12.75">
      <c r="A112" s="89" t="s">
        <v>187</v>
      </c>
      <c r="B112" s="82" t="s">
        <v>160</v>
      </c>
      <c r="C112" s="95" t="s">
        <v>177</v>
      </c>
      <c r="D112" s="82"/>
      <c r="E112" s="95"/>
      <c r="F112" s="159">
        <f>F113</f>
        <v>1</v>
      </c>
    </row>
    <row r="113" spans="1:6" ht="12.75">
      <c r="A113" s="100" t="s">
        <v>178</v>
      </c>
      <c r="B113" s="82" t="s">
        <v>160</v>
      </c>
      <c r="C113" s="95" t="s">
        <v>179</v>
      </c>
      <c r="D113" s="82"/>
      <c r="E113" s="95"/>
      <c r="F113" s="160">
        <f>F114</f>
        <v>1</v>
      </c>
    </row>
    <row r="114" spans="1:6" ht="12.75">
      <c r="A114" s="92" t="s">
        <v>180</v>
      </c>
      <c r="B114" s="87" t="s">
        <v>160</v>
      </c>
      <c r="C114" s="98" t="s">
        <v>145</v>
      </c>
      <c r="D114" s="82"/>
      <c r="E114" s="95"/>
      <c r="F114" s="160">
        <v>1</v>
      </c>
    </row>
    <row r="115" spans="1:6" ht="12.75">
      <c r="A115" s="101" t="s">
        <v>228</v>
      </c>
      <c r="B115" s="87"/>
      <c r="C115" s="98"/>
      <c r="D115" s="82"/>
      <c r="E115" s="95"/>
      <c r="F115" s="160"/>
    </row>
    <row r="116" spans="1:6" ht="12.75">
      <c r="A116" s="89" t="s">
        <v>187</v>
      </c>
      <c r="B116" s="82" t="s">
        <v>160</v>
      </c>
      <c r="C116" s="95" t="s">
        <v>177</v>
      </c>
      <c r="D116" s="82"/>
      <c r="E116" s="95"/>
      <c r="F116" s="159">
        <f>F117</f>
        <v>6</v>
      </c>
    </row>
    <row r="117" spans="1:6" ht="12.75">
      <c r="A117" s="100" t="s">
        <v>178</v>
      </c>
      <c r="B117" s="82" t="s">
        <v>160</v>
      </c>
      <c r="C117" s="95" t="s">
        <v>179</v>
      </c>
      <c r="D117" s="82"/>
      <c r="E117" s="95"/>
      <c r="F117" s="160">
        <f>F118</f>
        <v>6</v>
      </c>
    </row>
    <row r="118" spans="1:6" ht="12.75">
      <c r="A118" s="92" t="s">
        <v>180</v>
      </c>
      <c r="B118" s="87" t="s">
        <v>160</v>
      </c>
      <c r="C118" s="98" t="s">
        <v>145</v>
      </c>
      <c r="D118" s="87"/>
      <c r="E118" s="98"/>
      <c r="F118" s="160">
        <v>6</v>
      </c>
    </row>
    <row r="119" spans="1:6" ht="12.75">
      <c r="A119" s="102"/>
      <c r="B119" s="87"/>
      <c r="C119" s="98"/>
      <c r="D119" s="87"/>
      <c r="E119" s="98"/>
      <c r="F119" s="164"/>
    </row>
    <row r="120" spans="1:6" ht="12.75">
      <c r="A120" s="112" t="s">
        <v>249</v>
      </c>
      <c r="B120" s="64"/>
      <c r="C120" s="64"/>
      <c r="D120" s="64"/>
      <c r="E120" s="64"/>
      <c r="F120" s="165">
        <f>F19+F35+F46+F55+F64+F75+F78+F89+F97+F108+F112+F116</f>
        <v>34128.2</v>
      </c>
    </row>
    <row r="121" ht="12.75">
      <c r="F121">
        <v>34128.2</v>
      </c>
    </row>
    <row r="122" ht="12.75">
      <c r="F122" s="164">
        <f>F120-F121</f>
        <v>0</v>
      </c>
    </row>
  </sheetData>
  <sheetProtection/>
  <mergeCells count="11">
    <mergeCell ref="D14:D15"/>
    <mergeCell ref="E14:E15"/>
    <mergeCell ref="F14:F15"/>
    <mergeCell ref="C7:D7"/>
    <mergeCell ref="A9:F9"/>
    <mergeCell ref="A10:F10"/>
    <mergeCell ref="A11:F11"/>
    <mergeCell ref="A12:F12"/>
    <mergeCell ref="A14:A15"/>
    <mergeCell ref="B14:B15"/>
    <mergeCell ref="C14:C15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4"/>
  <sheetViews>
    <sheetView zoomScalePageLayoutView="0" workbookViewId="0" topLeftCell="A98">
      <selection activeCell="A2" sqref="A2:G122"/>
    </sheetView>
  </sheetViews>
  <sheetFormatPr defaultColWidth="9.00390625" defaultRowHeight="12.75"/>
  <cols>
    <col min="1" max="1" width="56.875" style="0" customWidth="1"/>
    <col min="2" max="2" width="12.875" style="0" customWidth="1"/>
    <col min="3" max="3" width="10.00390625" style="0" customWidth="1"/>
    <col min="4" max="4" width="9.75390625" style="0" customWidth="1"/>
    <col min="5" max="5" width="9.00390625" style="0" customWidth="1"/>
    <col min="6" max="6" width="10.25390625" style="0" customWidth="1"/>
  </cols>
  <sheetData>
    <row r="2" ht="12.75">
      <c r="C2" t="s">
        <v>389</v>
      </c>
    </row>
    <row r="4" spans="1:5" ht="12.75">
      <c r="A4" s="11"/>
      <c r="B4" s="11"/>
      <c r="C4" s="1" t="s">
        <v>343</v>
      </c>
      <c r="D4" s="28"/>
      <c r="E4" s="10"/>
    </row>
    <row r="5" spans="1:5" ht="12.75">
      <c r="A5" s="11"/>
      <c r="B5" s="11"/>
      <c r="C5" s="1" t="s">
        <v>74</v>
      </c>
      <c r="D5" s="28"/>
      <c r="E5" s="10"/>
    </row>
    <row r="6" spans="1:5" ht="12.75">
      <c r="A6" s="11"/>
      <c r="B6" s="11"/>
      <c r="C6" s="1" t="s">
        <v>64</v>
      </c>
      <c r="D6" s="28"/>
      <c r="E6" s="10"/>
    </row>
    <row r="7" spans="1:5" ht="12.75">
      <c r="A7" s="11"/>
      <c r="B7" s="11"/>
      <c r="C7" s="1" t="s">
        <v>386</v>
      </c>
      <c r="D7" s="28"/>
      <c r="E7" s="10"/>
    </row>
    <row r="8" spans="1:5" ht="12.75">
      <c r="A8" s="11"/>
      <c r="B8" s="11"/>
      <c r="C8" s="1" t="s">
        <v>387</v>
      </c>
      <c r="D8" s="28"/>
      <c r="E8" s="10"/>
    </row>
    <row r="9" spans="1:5" ht="12.75">
      <c r="A9" s="11"/>
      <c r="B9" s="11"/>
      <c r="C9" s="199" t="s">
        <v>407</v>
      </c>
      <c r="D9" s="199"/>
      <c r="E9" s="10"/>
    </row>
    <row r="10" spans="1:6" ht="12.75">
      <c r="A10" s="11"/>
      <c r="B10" s="11"/>
      <c r="C10" s="11"/>
      <c r="D10" s="13"/>
      <c r="E10" s="13"/>
      <c r="F10" s="13"/>
    </row>
    <row r="11" spans="1:6" ht="12.75">
      <c r="A11" s="205" t="s">
        <v>254</v>
      </c>
      <c r="B11" s="205"/>
      <c r="C11" s="205"/>
      <c r="D11" s="205"/>
      <c r="E11" s="205"/>
      <c r="F11" s="205"/>
    </row>
    <row r="12" spans="1:6" ht="12.75">
      <c r="A12" s="200" t="s">
        <v>345</v>
      </c>
      <c r="B12" s="200"/>
      <c r="C12" s="200"/>
      <c r="D12" s="200"/>
      <c r="E12" s="200"/>
      <c r="F12" s="200"/>
    </row>
    <row r="13" spans="1:6" ht="12.75">
      <c r="A13" s="200" t="s">
        <v>390</v>
      </c>
      <c r="B13" s="200"/>
      <c r="C13" s="200"/>
      <c r="D13" s="200"/>
      <c r="E13" s="200"/>
      <c r="F13" s="200"/>
    </row>
    <row r="14" spans="1:6" ht="12.75">
      <c r="A14" s="200"/>
      <c r="B14" s="200"/>
      <c r="C14" s="200"/>
      <c r="D14" s="200"/>
      <c r="E14" s="200"/>
      <c r="F14" s="200"/>
    </row>
    <row r="15" spans="1:6" ht="12.75">
      <c r="A15" s="14"/>
      <c r="B15" s="13"/>
      <c r="C15" s="15"/>
      <c r="D15" s="15"/>
      <c r="E15" s="15"/>
      <c r="F15" s="46" t="s">
        <v>114</v>
      </c>
    </row>
    <row r="16" spans="1:7" ht="12.75">
      <c r="A16" s="201" t="s">
        <v>89</v>
      </c>
      <c r="B16" s="206" t="s">
        <v>94</v>
      </c>
      <c r="C16" s="203" t="s">
        <v>216</v>
      </c>
      <c r="D16" s="204" t="s">
        <v>217</v>
      </c>
      <c r="E16" s="204" t="s">
        <v>218</v>
      </c>
      <c r="F16" s="204">
        <v>2019</v>
      </c>
      <c r="G16" s="204">
        <v>2020</v>
      </c>
    </row>
    <row r="17" spans="1:7" ht="12.75">
      <c r="A17" s="202"/>
      <c r="B17" s="207"/>
      <c r="C17" s="203"/>
      <c r="D17" s="204"/>
      <c r="E17" s="204"/>
      <c r="F17" s="204"/>
      <c r="G17" s="204"/>
    </row>
    <row r="18" spans="1:7" ht="12.75">
      <c r="A18" s="47"/>
      <c r="B18" s="50"/>
      <c r="C18" s="50"/>
      <c r="D18" s="17"/>
      <c r="E18" s="17"/>
      <c r="F18" s="17"/>
      <c r="G18" s="17"/>
    </row>
    <row r="19" spans="1:7" ht="12.75">
      <c r="A19" s="16"/>
      <c r="B19" s="69"/>
      <c r="C19" s="17"/>
      <c r="D19" s="17"/>
      <c r="E19" s="17"/>
      <c r="F19" s="17"/>
      <c r="G19" s="17"/>
    </row>
    <row r="20" spans="1:7" ht="12.75">
      <c r="A20" s="16"/>
      <c r="B20" s="17"/>
      <c r="C20" s="17"/>
      <c r="D20" s="17"/>
      <c r="E20" s="17"/>
      <c r="F20" s="17"/>
      <c r="G20" s="17"/>
    </row>
    <row r="21" spans="1:7" ht="12.75">
      <c r="A21" s="81" t="s">
        <v>1</v>
      </c>
      <c r="B21" s="82"/>
      <c r="C21" s="82"/>
      <c r="D21" s="82"/>
      <c r="E21" s="83"/>
      <c r="F21" s="159">
        <f>F22+F26+F31+F34+F42+F110+F114+F118+F37</f>
        <v>2697</v>
      </c>
      <c r="G21" s="159">
        <f>G22+G26+G31+G34+G42+G110+G114+G118</f>
        <v>2575.4</v>
      </c>
    </row>
    <row r="22" spans="1:7" ht="12.75">
      <c r="A22" s="84" t="s">
        <v>164</v>
      </c>
      <c r="B22" s="82" t="s">
        <v>165</v>
      </c>
      <c r="C22" s="82"/>
      <c r="D22" s="82"/>
      <c r="E22" s="85"/>
      <c r="F22" s="159">
        <f>F24</f>
        <v>501.9</v>
      </c>
      <c r="G22" s="159">
        <f>G24</f>
        <v>501.9</v>
      </c>
    </row>
    <row r="23" spans="1:7" ht="25.5">
      <c r="A23" s="86" t="s">
        <v>166</v>
      </c>
      <c r="B23" s="87" t="s">
        <v>167</v>
      </c>
      <c r="C23" s="87"/>
      <c r="D23" s="87"/>
      <c r="E23" s="88"/>
      <c r="F23" s="160"/>
      <c r="G23" s="160"/>
    </row>
    <row r="24" spans="1:7" ht="25.5">
      <c r="A24" s="86" t="s">
        <v>168</v>
      </c>
      <c r="B24" s="87" t="s">
        <v>151</v>
      </c>
      <c r="C24" s="83" t="s">
        <v>169</v>
      </c>
      <c r="D24" s="82" t="s">
        <v>219</v>
      </c>
      <c r="E24" s="83" t="s">
        <v>220</v>
      </c>
      <c r="F24" s="159">
        <f>F25</f>
        <v>501.9</v>
      </c>
      <c r="G24" s="159">
        <f>G25</f>
        <v>501.9</v>
      </c>
    </row>
    <row r="25" spans="1:7" ht="12.75">
      <c r="A25" s="89" t="s">
        <v>170</v>
      </c>
      <c r="B25" s="87" t="s">
        <v>151</v>
      </c>
      <c r="C25" s="90" t="s">
        <v>171</v>
      </c>
      <c r="D25" s="82"/>
      <c r="E25" s="83"/>
      <c r="F25" s="160">
        <v>501.9</v>
      </c>
      <c r="G25" s="160">
        <v>501.9</v>
      </c>
    </row>
    <row r="26" spans="1:7" ht="25.5">
      <c r="A26" s="91" t="s">
        <v>250</v>
      </c>
      <c r="B26" s="82" t="s">
        <v>150</v>
      </c>
      <c r="C26" s="83" t="s">
        <v>173</v>
      </c>
      <c r="D26" s="82" t="s">
        <v>219</v>
      </c>
      <c r="E26" s="83" t="s">
        <v>221</v>
      </c>
      <c r="F26" s="159">
        <f>F27</f>
        <v>1703.5</v>
      </c>
      <c r="G26" s="159">
        <f>G27</f>
        <v>1721.9</v>
      </c>
    </row>
    <row r="27" spans="1:7" ht="12.75">
      <c r="A27" s="92" t="s">
        <v>174</v>
      </c>
      <c r="B27" s="87" t="s">
        <v>150</v>
      </c>
      <c r="C27" s="83" t="s">
        <v>169</v>
      </c>
      <c r="D27" s="82"/>
      <c r="E27" s="83"/>
      <c r="F27" s="160">
        <f>F29</f>
        <v>1703.5</v>
      </c>
      <c r="G27" s="160">
        <f>G29</f>
        <v>1721.9</v>
      </c>
    </row>
    <row r="28" spans="1:7" ht="12.75">
      <c r="A28" s="93" t="s">
        <v>112</v>
      </c>
      <c r="B28" s="82"/>
      <c r="C28" s="95"/>
      <c r="D28" s="82"/>
      <c r="E28" s="95"/>
      <c r="F28" s="161"/>
      <c r="G28" s="161"/>
    </row>
    <row r="29" spans="1:7" ht="12.75">
      <c r="A29" s="89" t="s">
        <v>170</v>
      </c>
      <c r="B29" s="87" t="s">
        <v>150</v>
      </c>
      <c r="C29" s="90" t="s">
        <v>171</v>
      </c>
      <c r="D29" s="82"/>
      <c r="E29" s="83"/>
      <c r="F29" s="162">
        <v>1703.5</v>
      </c>
      <c r="G29" s="162">
        <v>1721.9</v>
      </c>
    </row>
    <row r="30" spans="1:7" ht="12.75">
      <c r="A30" s="93" t="s">
        <v>175</v>
      </c>
      <c r="B30" s="87" t="s">
        <v>230</v>
      </c>
      <c r="C30" s="98"/>
      <c r="D30" s="82"/>
      <c r="E30" s="95"/>
      <c r="F30" s="162"/>
      <c r="G30" s="162"/>
    </row>
    <row r="31" spans="1:7" ht="12.75">
      <c r="A31" s="89" t="s">
        <v>176</v>
      </c>
      <c r="B31" s="87" t="s">
        <v>230</v>
      </c>
      <c r="C31" s="83" t="s">
        <v>177</v>
      </c>
      <c r="D31" s="82"/>
      <c r="E31" s="83"/>
      <c r="F31" s="159">
        <f>F32</f>
        <v>461.9</v>
      </c>
      <c r="G31" s="159">
        <f>G32</f>
        <v>321.9</v>
      </c>
    </row>
    <row r="32" spans="1:7" ht="12.75">
      <c r="A32" s="89" t="s">
        <v>178</v>
      </c>
      <c r="B32" s="87" t="s">
        <v>230</v>
      </c>
      <c r="C32" s="90" t="s">
        <v>179</v>
      </c>
      <c r="D32" s="82"/>
      <c r="E32" s="83"/>
      <c r="F32" s="160">
        <f>F33</f>
        <v>461.9</v>
      </c>
      <c r="G32" s="160">
        <f>G33</f>
        <v>321.9</v>
      </c>
    </row>
    <row r="33" spans="1:7" ht="12.75">
      <c r="A33" s="92" t="s">
        <v>180</v>
      </c>
      <c r="B33" s="87" t="s">
        <v>230</v>
      </c>
      <c r="C33" s="90" t="s">
        <v>145</v>
      </c>
      <c r="D33" s="82"/>
      <c r="E33" s="83"/>
      <c r="F33" s="162">
        <v>461.9</v>
      </c>
      <c r="G33" s="162">
        <v>321.9</v>
      </c>
    </row>
    <row r="34" spans="1:7" ht="12.75">
      <c r="A34" s="99" t="s">
        <v>111</v>
      </c>
      <c r="B34" s="94" t="s">
        <v>181</v>
      </c>
      <c r="C34" s="83"/>
      <c r="D34" s="94"/>
      <c r="E34" s="83"/>
      <c r="F34" s="159">
        <f>F35</f>
        <v>20</v>
      </c>
      <c r="G34" s="159">
        <f>G35</f>
        <v>20</v>
      </c>
    </row>
    <row r="35" spans="1:7" ht="12.75">
      <c r="A35" s="92" t="s">
        <v>182</v>
      </c>
      <c r="B35" s="97" t="s">
        <v>152</v>
      </c>
      <c r="C35" s="90" t="s">
        <v>183</v>
      </c>
      <c r="D35" s="94"/>
      <c r="E35" s="83"/>
      <c r="F35" s="160">
        <f>F36</f>
        <v>20</v>
      </c>
      <c r="G35" s="160">
        <f>G36</f>
        <v>20</v>
      </c>
    </row>
    <row r="36" spans="1:7" ht="12.75">
      <c r="A36" s="89" t="s">
        <v>184</v>
      </c>
      <c r="B36" s="97" t="s">
        <v>152</v>
      </c>
      <c r="C36" s="90" t="s">
        <v>185</v>
      </c>
      <c r="D36" s="94"/>
      <c r="E36" s="83"/>
      <c r="F36" s="160">
        <v>20</v>
      </c>
      <c r="G36" s="160">
        <v>20</v>
      </c>
    </row>
    <row r="37" spans="1:7" ht="12.75">
      <c r="A37" s="81" t="s">
        <v>340</v>
      </c>
      <c r="B37" s="97"/>
      <c r="C37" s="90"/>
      <c r="D37" s="94" t="s">
        <v>219</v>
      </c>
      <c r="E37" s="83" t="s">
        <v>370</v>
      </c>
      <c r="F37" s="159">
        <v>0</v>
      </c>
      <c r="G37" s="159">
        <v>0</v>
      </c>
    </row>
    <row r="38" spans="1:7" ht="12.75">
      <c r="A38" s="81" t="s">
        <v>36</v>
      </c>
      <c r="B38" s="82"/>
      <c r="C38" s="83"/>
      <c r="D38" s="82"/>
      <c r="E38" s="83"/>
      <c r="F38" s="159">
        <f aca="true" t="shared" si="0" ref="F38:G40">F39</f>
        <v>120</v>
      </c>
      <c r="G38" s="159">
        <f t="shared" si="0"/>
        <v>120</v>
      </c>
    </row>
    <row r="39" spans="1:7" ht="12.75">
      <c r="A39" s="91" t="s">
        <v>51</v>
      </c>
      <c r="B39" s="82" t="s">
        <v>186</v>
      </c>
      <c r="C39" s="83" t="s">
        <v>188</v>
      </c>
      <c r="D39" s="82" t="s">
        <v>241</v>
      </c>
      <c r="E39" s="83" t="s">
        <v>219</v>
      </c>
      <c r="F39" s="159">
        <f t="shared" si="0"/>
        <v>120</v>
      </c>
      <c r="G39" s="159">
        <f t="shared" si="0"/>
        <v>120</v>
      </c>
    </row>
    <row r="40" spans="1:7" ht="25.5">
      <c r="A40" s="86" t="s">
        <v>189</v>
      </c>
      <c r="B40" s="87" t="s">
        <v>222</v>
      </c>
      <c r="C40" s="90" t="s">
        <v>223</v>
      </c>
      <c r="D40" s="82"/>
      <c r="E40" s="83"/>
      <c r="F40" s="160">
        <f t="shared" si="0"/>
        <v>120</v>
      </c>
      <c r="G40" s="160">
        <f t="shared" si="0"/>
        <v>120</v>
      </c>
    </row>
    <row r="41" spans="1:7" ht="12.75">
      <c r="A41" s="104" t="s">
        <v>229</v>
      </c>
      <c r="B41" s="87" t="s">
        <v>222</v>
      </c>
      <c r="C41" s="90" t="s">
        <v>224</v>
      </c>
      <c r="D41" s="82"/>
      <c r="E41" s="83"/>
      <c r="F41" s="160">
        <v>120</v>
      </c>
      <c r="G41" s="160">
        <v>120</v>
      </c>
    </row>
    <row r="42" spans="1:7" ht="12.75">
      <c r="A42" s="81" t="s">
        <v>1</v>
      </c>
      <c r="B42" s="87"/>
      <c r="C42" s="90"/>
      <c r="D42" s="82"/>
      <c r="E42" s="83"/>
      <c r="F42" s="159">
        <f>F44</f>
        <v>0.7</v>
      </c>
      <c r="G42" s="159">
        <f>G44</f>
        <v>0.7</v>
      </c>
    </row>
    <row r="43" spans="1:7" ht="12.75">
      <c r="A43" s="89" t="s">
        <v>41</v>
      </c>
      <c r="B43" s="82" t="s">
        <v>190</v>
      </c>
      <c r="C43" s="83"/>
      <c r="D43" s="82"/>
      <c r="E43" s="83"/>
      <c r="F43" s="159">
        <f aca="true" t="shared" si="1" ref="F43:G47">F44</f>
        <v>0.7</v>
      </c>
      <c r="G43" s="159">
        <f t="shared" si="1"/>
        <v>0.7</v>
      </c>
    </row>
    <row r="44" spans="1:7" ht="63.75">
      <c r="A44" s="86" t="s">
        <v>191</v>
      </c>
      <c r="B44" s="87" t="s">
        <v>192</v>
      </c>
      <c r="C44" s="83"/>
      <c r="D44" s="82"/>
      <c r="E44" s="83"/>
      <c r="F44" s="160">
        <f t="shared" si="1"/>
        <v>0.7</v>
      </c>
      <c r="G44" s="160">
        <f t="shared" si="1"/>
        <v>0.7</v>
      </c>
    </row>
    <row r="45" spans="1:7" ht="12.75">
      <c r="A45" s="100" t="s">
        <v>175</v>
      </c>
      <c r="B45" s="87" t="s">
        <v>192</v>
      </c>
      <c r="C45" s="90"/>
      <c r="D45" s="82"/>
      <c r="E45" s="83"/>
      <c r="F45" s="160">
        <f t="shared" si="1"/>
        <v>0.7</v>
      </c>
      <c r="G45" s="160">
        <f t="shared" si="1"/>
        <v>0.7</v>
      </c>
    </row>
    <row r="46" spans="1:7" ht="12.75">
      <c r="A46" s="89" t="s">
        <v>187</v>
      </c>
      <c r="B46" s="87" t="s">
        <v>192</v>
      </c>
      <c r="C46" s="83" t="s">
        <v>177</v>
      </c>
      <c r="D46" s="82" t="s">
        <v>219</v>
      </c>
      <c r="E46" s="83" t="s">
        <v>226</v>
      </c>
      <c r="F46" s="160">
        <f t="shared" si="1"/>
        <v>0.7</v>
      </c>
      <c r="G46" s="160">
        <f t="shared" si="1"/>
        <v>0.7</v>
      </c>
    </row>
    <row r="47" spans="1:7" ht="12.75">
      <c r="A47" s="100" t="s">
        <v>178</v>
      </c>
      <c r="B47" s="87" t="s">
        <v>192</v>
      </c>
      <c r="C47" s="90" t="s">
        <v>179</v>
      </c>
      <c r="D47" s="82"/>
      <c r="E47" s="83"/>
      <c r="F47" s="160">
        <f t="shared" si="1"/>
        <v>0.7</v>
      </c>
      <c r="G47" s="160">
        <f t="shared" si="1"/>
        <v>0.7</v>
      </c>
    </row>
    <row r="48" spans="1:7" ht="12.75">
      <c r="A48" s="92" t="s">
        <v>180</v>
      </c>
      <c r="B48" s="87" t="s">
        <v>192</v>
      </c>
      <c r="C48" s="90" t="s">
        <v>145</v>
      </c>
      <c r="D48" s="82"/>
      <c r="E48" s="83"/>
      <c r="F48" s="160">
        <v>0.7</v>
      </c>
      <c r="G48" s="160">
        <v>0.7</v>
      </c>
    </row>
    <row r="49" spans="1:7" ht="12.75">
      <c r="A49" s="81" t="s">
        <v>3</v>
      </c>
      <c r="B49" s="82"/>
      <c r="C49" s="83"/>
      <c r="D49" s="82"/>
      <c r="E49" s="83"/>
      <c r="F49" s="159">
        <f>F50+F54</f>
        <v>58.1</v>
      </c>
      <c r="G49" s="159">
        <f>G50+G54</f>
        <v>60.300000000000004</v>
      </c>
    </row>
    <row r="50" spans="1:7" ht="25.5">
      <c r="A50" s="84" t="s">
        <v>193</v>
      </c>
      <c r="B50" s="82" t="s">
        <v>194</v>
      </c>
      <c r="C50" s="90"/>
      <c r="D50" s="82"/>
      <c r="E50" s="83"/>
      <c r="F50" s="159">
        <f>F51</f>
        <v>54.9</v>
      </c>
      <c r="G50" s="159">
        <f aca="true" t="shared" si="2" ref="F50:G52">G51</f>
        <v>57.1</v>
      </c>
    </row>
    <row r="51" spans="1:7" ht="25.5">
      <c r="A51" s="84" t="s">
        <v>166</v>
      </c>
      <c r="B51" s="94" t="s">
        <v>195</v>
      </c>
      <c r="C51" s="95" t="s">
        <v>173</v>
      </c>
      <c r="D51" s="94" t="s">
        <v>220</v>
      </c>
      <c r="E51" s="95" t="s">
        <v>234</v>
      </c>
      <c r="F51" s="163">
        <f t="shared" si="2"/>
        <v>54.9</v>
      </c>
      <c r="G51" s="163">
        <f t="shared" si="2"/>
        <v>57.1</v>
      </c>
    </row>
    <row r="52" spans="1:7" ht="12.75">
      <c r="A52" s="81" t="s">
        <v>174</v>
      </c>
      <c r="B52" s="94" t="s">
        <v>195</v>
      </c>
      <c r="C52" s="95" t="s">
        <v>169</v>
      </c>
      <c r="D52" s="94"/>
      <c r="E52" s="95"/>
      <c r="F52" s="160">
        <f t="shared" si="2"/>
        <v>54.9</v>
      </c>
      <c r="G52" s="160">
        <f t="shared" si="2"/>
        <v>57.1</v>
      </c>
    </row>
    <row r="53" spans="1:7" ht="12.75">
      <c r="A53" s="99" t="s">
        <v>170</v>
      </c>
      <c r="B53" s="97" t="s">
        <v>195</v>
      </c>
      <c r="C53" s="98" t="s">
        <v>171</v>
      </c>
      <c r="D53" s="94"/>
      <c r="E53" s="95"/>
      <c r="F53" s="162">
        <v>54.9</v>
      </c>
      <c r="G53" s="162">
        <v>57.1</v>
      </c>
    </row>
    <row r="54" spans="1:7" ht="12.75">
      <c r="A54" s="81" t="s">
        <v>196</v>
      </c>
      <c r="B54" s="97" t="s">
        <v>195</v>
      </c>
      <c r="C54" s="95"/>
      <c r="D54" s="94"/>
      <c r="E54" s="95"/>
      <c r="F54" s="159">
        <f aca="true" t="shared" si="3" ref="F54:G56">F55</f>
        <v>3.2</v>
      </c>
      <c r="G54" s="159">
        <f t="shared" si="3"/>
        <v>3.2</v>
      </c>
    </row>
    <row r="55" spans="1:7" ht="12.75">
      <c r="A55" s="81" t="s">
        <v>187</v>
      </c>
      <c r="B55" s="87" t="s">
        <v>195</v>
      </c>
      <c r="C55" s="97" t="s">
        <v>177</v>
      </c>
      <c r="D55" s="82"/>
      <c r="E55" s="94"/>
      <c r="F55" s="162">
        <f t="shared" si="3"/>
        <v>3.2</v>
      </c>
      <c r="G55" s="162">
        <f t="shared" si="3"/>
        <v>3.2</v>
      </c>
    </row>
    <row r="56" spans="1:7" ht="12.75">
      <c r="A56" s="100" t="s">
        <v>178</v>
      </c>
      <c r="B56" s="97" t="s">
        <v>195</v>
      </c>
      <c r="C56" s="97" t="s">
        <v>179</v>
      </c>
      <c r="D56" s="94"/>
      <c r="E56" s="94"/>
      <c r="F56" s="162">
        <f t="shared" si="3"/>
        <v>3.2</v>
      </c>
      <c r="G56" s="162">
        <f t="shared" si="3"/>
        <v>3.2</v>
      </c>
    </row>
    <row r="57" spans="1:7" ht="12.75">
      <c r="A57" s="92" t="s">
        <v>180</v>
      </c>
      <c r="B57" s="97" t="s">
        <v>195</v>
      </c>
      <c r="C57" s="98" t="s">
        <v>145</v>
      </c>
      <c r="D57" s="94"/>
      <c r="E57" s="95"/>
      <c r="F57" s="160">
        <v>3.2</v>
      </c>
      <c r="G57" s="160">
        <v>3.2</v>
      </c>
    </row>
    <row r="58" spans="1:7" ht="12.75">
      <c r="A58" s="91" t="s">
        <v>37</v>
      </c>
      <c r="B58" s="82"/>
      <c r="C58" s="98"/>
      <c r="D58" s="82"/>
      <c r="E58" s="95"/>
      <c r="F58" s="159">
        <f>F59+F72+F76</f>
        <v>762.6999999999999</v>
      </c>
      <c r="G58" s="159">
        <f>G59+G72+G76</f>
        <v>771.3</v>
      </c>
    </row>
    <row r="59" spans="1:7" ht="12.75">
      <c r="A59" s="101" t="s">
        <v>197</v>
      </c>
      <c r="B59" s="82" t="s">
        <v>198</v>
      </c>
      <c r="C59" s="98"/>
      <c r="D59" s="82"/>
      <c r="E59" s="95"/>
      <c r="F59" s="159">
        <f>F60+F63</f>
        <v>32.3</v>
      </c>
      <c r="G59" s="159">
        <f>G60+G63</f>
        <v>32.3</v>
      </c>
    </row>
    <row r="60" spans="1:7" ht="25.5">
      <c r="A60" s="102" t="s">
        <v>199</v>
      </c>
      <c r="B60" s="87" t="s">
        <v>154</v>
      </c>
      <c r="C60" s="95" t="s">
        <v>173</v>
      </c>
      <c r="D60" s="82" t="s">
        <v>221</v>
      </c>
      <c r="E60" s="95" t="s">
        <v>219</v>
      </c>
      <c r="F60" s="159">
        <f>F61</f>
        <v>32.3</v>
      </c>
      <c r="G60" s="159">
        <f>G61</f>
        <v>32.3</v>
      </c>
    </row>
    <row r="61" spans="1:7" ht="12.75">
      <c r="A61" s="89" t="s">
        <v>174</v>
      </c>
      <c r="B61" s="87" t="s">
        <v>154</v>
      </c>
      <c r="C61" s="95" t="s">
        <v>169</v>
      </c>
      <c r="D61" s="82"/>
      <c r="E61" s="95"/>
      <c r="F61" s="160">
        <f>F62</f>
        <v>32.3</v>
      </c>
      <c r="G61" s="160">
        <f>G62</f>
        <v>32.3</v>
      </c>
    </row>
    <row r="62" spans="1:7" ht="12.75">
      <c r="A62" s="92" t="s">
        <v>170</v>
      </c>
      <c r="B62" s="87" t="s">
        <v>154</v>
      </c>
      <c r="C62" s="98" t="s">
        <v>171</v>
      </c>
      <c r="D62" s="82"/>
      <c r="E62" s="95"/>
      <c r="F62" s="160">
        <v>32.3</v>
      </c>
      <c r="G62" s="160">
        <v>32.3</v>
      </c>
    </row>
    <row r="63" spans="1:7" ht="0.75" customHeight="1">
      <c r="A63" s="102" t="s">
        <v>196</v>
      </c>
      <c r="B63" s="87" t="s">
        <v>154</v>
      </c>
      <c r="C63" s="98"/>
      <c r="D63" s="82"/>
      <c r="E63" s="95"/>
      <c r="F63" s="159">
        <f aca="true" t="shared" si="4" ref="F63:G65">F64</f>
        <v>0</v>
      </c>
      <c r="G63" s="159">
        <f t="shared" si="4"/>
        <v>0</v>
      </c>
    </row>
    <row r="64" spans="1:7" ht="12.75" hidden="1">
      <c r="A64" s="89" t="s">
        <v>187</v>
      </c>
      <c r="B64" s="87" t="s">
        <v>154</v>
      </c>
      <c r="C64" s="95" t="s">
        <v>177</v>
      </c>
      <c r="D64" s="82"/>
      <c r="E64" s="95"/>
      <c r="F64" s="160">
        <f t="shared" si="4"/>
        <v>0</v>
      </c>
      <c r="G64" s="160">
        <f t="shared" si="4"/>
        <v>0</v>
      </c>
    </row>
    <row r="65" spans="1:7" ht="12.75" hidden="1">
      <c r="A65" s="100" t="s">
        <v>178</v>
      </c>
      <c r="B65" s="87" t="s">
        <v>154</v>
      </c>
      <c r="C65" s="95" t="s">
        <v>179</v>
      </c>
      <c r="D65" s="82"/>
      <c r="E65" s="95"/>
      <c r="F65" s="160">
        <f t="shared" si="4"/>
        <v>0</v>
      </c>
      <c r="G65" s="160">
        <f t="shared" si="4"/>
        <v>0</v>
      </c>
    </row>
    <row r="66" spans="1:7" ht="12.75" hidden="1">
      <c r="A66" s="102" t="s">
        <v>180</v>
      </c>
      <c r="B66" s="87" t="s">
        <v>154</v>
      </c>
      <c r="C66" s="98" t="s">
        <v>145</v>
      </c>
      <c r="D66" s="82"/>
      <c r="E66" s="95"/>
      <c r="F66" s="160"/>
      <c r="G66" s="160"/>
    </row>
    <row r="67" spans="1:7" ht="12.75">
      <c r="A67" s="101" t="s">
        <v>200</v>
      </c>
      <c r="B67" s="82"/>
      <c r="C67" s="98"/>
      <c r="D67" s="82"/>
      <c r="E67" s="95"/>
      <c r="F67" s="159">
        <f aca="true" t="shared" si="5" ref="F67:G69">F68</f>
        <v>108.3</v>
      </c>
      <c r="G67" s="159">
        <f t="shared" si="5"/>
        <v>108.3</v>
      </c>
    </row>
    <row r="68" spans="1:7" ht="12.75">
      <c r="A68" s="102" t="s">
        <v>201</v>
      </c>
      <c r="B68" s="82" t="s">
        <v>202</v>
      </c>
      <c r="C68" s="95" t="s">
        <v>203</v>
      </c>
      <c r="D68" s="82" t="s">
        <v>242</v>
      </c>
      <c r="E68" s="95" t="s">
        <v>234</v>
      </c>
      <c r="F68" s="159">
        <f t="shared" si="5"/>
        <v>108.3</v>
      </c>
      <c r="G68" s="159">
        <f t="shared" si="5"/>
        <v>108.3</v>
      </c>
    </row>
    <row r="69" spans="1:7" ht="12.75">
      <c r="A69" s="102" t="s">
        <v>251</v>
      </c>
      <c r="B69" s="87" t="s">
        <v>204</v>
      </c>
      <c r="C69" s="98" t="s">
        <v>205</v>
      </c>
      <c r="D69" s="82"/>
      <c r="E69" s="95"/>
      <c r="F69" s="160">
        <f t="shared" si="5"/>
        <v>108.3</v>
      </c>
      <c r="G69" s="160">
        <f t="shared" si="5"/>
        <v>108.3</v>
      </c>
    </row>
    <row r="70" spans="1:7" ht="12.75">
      <c r="A70" s="102" t="s">
        <v>206</v>
      </c>
      <c r="B70" s="87" t="s">
        <v>204</v>
      </c>
      <c r="C70" s="98" t="s">
        <v>205</v>
      </c>
      <c r="D70" s="82"/>
      <c r="E70" s="95"/>
      <c r="F70" s="160">
        <v>108.3</v>
      </c>
      <c r="G70" s="160">
        <v>108.3</v>
      </c>
    </row>
    <row r="71" spans="1:7" ht="12.75">
      <c r="A71" s="91" t="s">
        <v>37</v>
      </c>
      <c r="B71" s="87"/>
      <c r="C71" s="98"/>
      <c r="D71" s="82"/>
      <c r="E71" s="95"/>
      <c r="F71" s="160"/>
      <c r="G71" s="160"/>
    </row>
    <row r="72" spans="1:7" ht="12.75">
      <c r="A72" s="101" t="s">
        <v>136</v>
      </c>
      <c r="B72" s="82" t="s">
        <v>207</v>
      </c>
      <c r="C72" s="98"/>
      <c r="D72" s="82"/>
      <c r="E72" s="95"/>
      <c r="F72" s="159">
        <f aca="true" t="shared" si="6" ref="F72:G74">F73</f>
        <v>729.4</v>
      </c>
      <c r="G72" s="159">
        <f t="shared" si="6"/>
        <v>738</v>
      </c>
    </row>
    <row r="73" spans="1:7" ht="12.75">
      <c r="A73" s="89" t="s">
        <v>187</v>
      </c>
      <c r="B73" s="87" t="s">
        <v>155</v>
      </c>
      <c r="C73" s="95" t="s">
        <v>177</v>
      </c>
      <c r="D73" s="82" t="s">
        <v>221</v>
      </c>
      <c r="E73" s="95" t="s">
        <v>243</v>
      </c>
      <c r="F73" s="160">
        <f t="shared" si="6"/>
        <v>729.4</v>
      </c>
      <c r="G73" s="160">
        <f t="shared" si="6"/>
        <v>738</v>
      </c>
    </row>
    <row r="74" spans="1:7" ht="12.75">
      <c r="A74" s="100" t="s">
        <v>178</v>
      </c>
      <c r="B74" s="87" t="s">
        <v>155</v>
      </c>
      <c r="C74" s="95" t="s">
        <v>179</v>
      </c>
      <c r="D74" s="82"/>
      <c r="E74" s="95"/>
      <c r="F74" s="160">
        <f t="shared" si="6"/>
        <v>729.4</v>
      </c>
      <c r="G74" s="160">
        <f t="shared" si="6"/>
        <v>738</v>
      </c>
    </row>
    <row r="75" spans="1:7" ht="12.75">
      <c r="A75" s="92" t="s">
        <v>180</v>
      </c>
      <c r="B75" s="87" t="s">
        <v>155</v>
      </c>
      <c r="C75" s="98" t="s">
        <v>145</v>
      </c>
      <c r="D75" s="82"/>
      <c r="E75" s="95"/>
      <c r="F75" s="160">
        <v>729.4</v>
      </c>
      <c r="G75" s="160">
        <v>738</v>
      </c>
    </row>
    <row r="76" spans="1:7" ht="12.75">
      <c r="A76" s="99" t="s">
        <v>88</v>
      </c>
      <c r="B76" s="82" t="s">
        <v>208</v>
      </c>
      <c r="C76" s="98"/>
      <c r="D76" s="82"/>
      <c r="E76" s="95"/>
      <c r="F76" s="159">
        <f>F78</f>
        <v>1</v>
      </c>
      <c r="G76" s="159">
        <f>G78</f>
        <v>1</v>
      </c>
    </row>
    <row r="77" spans="1:7" ht="12.75">
      <c r="A77" s="99" t="s">
        <v>231</v>
      </c>
      <c r="B77" s="82" t="s">
        <v>156</v>
      </c>
      <c r="C77" s="98"/>
      <c r="D77" s="82"/>
      <c r="E77" s="95"/>
      <c r="F77" s="159"/>
      <c r="G77" s="159"/>
    </row>
    <row r="78" spans="1:7" ht="12.75">
      <c r="A78" s="89" t="s">
        <v>187</v>
      </c>
      <c r="B78" s="87" t="s">
        <v>156</v>
      </c>
      <c r="C78" s="95" t="s">
        <v>177</v>
      </c>
      <c r="D78" s="82" t="s">
        <v>221</v>
      </c>
      <c r="E78" s="95" t="s">
        <v>232</v>
      </c>
      <c r="F78" s="159">
        <f>1</f>
        <v>1</v>
      </c>
      <c r="G78" s="159">
        <f>1</f>
        <v>1</v>
      </c>
    </row>
    <row r="79" spans="1:7" ht="12.75">
      <c r="A79" s="100" t="s">
        <v>178</v>
      </c>
      <c r="B79" s="87" t="s">
        <v>156</v>
      </c>
      <c r="C79" s="95" t="s">
        <v>179</v>
      </c>
      <c r="D79" s="82"/>
      <c r="E79" s="95"/>
      <c r="F79" s="160">
        <f>F80</f>
        <v>1</v>
      </c>
      <c r="G79" s="160">
        <f>G80</f>
        <v>1</v>
      </c>
    </row>
    <row r="80" spans="1:7" ht="12.75">
      <c r="A80" s="92" t="s">
        <v>180</v>
      </c>
      <c r="B80" s="87" t="s">
        <v>156</v>
      </c>
      <c r="C80" s="98" t="s">
        <v>145</v>
      </c>
      <c r="D80" s="82"/>
      <c r="E80" s="95"/>
      <c r="F80" s="160">
        <v>1</v>
      </c>
      <c r="G80" s="160">
        <v>1</v>
      </c>
    </row>
    <row r="81" spans="1:7" ht="12.75">
      <c r="A81" s="99" t="s">
        <v>53</v>
      </c>
      <c r="B81" s="82"/>
      <c r="C81" s="95"/>
      <c r="D81" s="82"/>
      <c r="E81" s="95"/>
      <c r="F81" s="159">
        <f>F89+F83</f>
        <v>35</v>
      </c>
      <c r="G81" s="159">
        <f>G89+G83</f>
        <v>35</v>
      </c>
    </row>
    <row r="82" spans="1:7" ht="12.75">
      <c r="A82" s="99" t="s">
        <v>5</v>
      </c>
      <c r="B82" s="82" t="s">
        <v>209</v>
      </c>
      <c r="C82" s="98"/>
      <c r="D82" s="82"/>
      <c r="E82" s="95"/>
      <c r="F82" s="159"/>
      <c r="G82" s="159"/>
    </row>
    <row r="83" spans="1:7" ht="12.75">
      <c r="A83" s="89" t="s">
        <v>187</v>
      </c>
      <c r="B83" s="87" t="s">
        <v>157</v>
      </c>
      <c r="C83" s="95" t="s">
        <v>177</v>
      </c>
      <c r="D83" s="82" t="s">
        <v>233</v>
      </c>
      <c r="E83" s="95" t="s">
        <v>220</v>
      </c>
      <c r="F83" s="159">
        <f>F84+F87</f>
        <v>25</v>
      </c>
      <c r="G83" s="159">
        <f>G84+G87</f>
        <v>25</v>
      </c>
    </row>
    <row r="84" spans="1:7" ht="12.75">
      <c r="A84" s="100" t="s">
        <v>178</v>
      </c>
      <c r="B84" s="87" t="s">
        <v>157</v>
      </c>
      <c r="C84" s="95" t="s">
        <v>179</v>
      </c>
      <c r="D84" s="82"/>
      <c r="E84" s="95"/>
      <c r="F84" s="160">
        <f>F85</f>
        <v>15</v>
      </c>
      <c r="G84" s="160">
        <f>G85</f>
        <v>15</v>
      </c>
    </row>
    <row r="85" spans="1:7" ht="12.75">
      <c r="A85" s="92" t="s">
        <v>180</v>
      </c>
      <c r="B85" s="87" t="s">
        <v>157</v>
      </c>
      <c r="C85" s="98" t="s">
        <v>145</v>
      </c>
      <c r="D85" s="82"/>
      <c r="E85" s="95"/>
      <c r="F85" s="160">
        <v>15</v>
      </c>
      <c r="G85" s="160">
        <v>15</v>
      </c>
    </row>
    <row r="86" spans="1:7" ht="12.75">
      <c r="A86" s="81" t="s">
        <v>244</v>
      </c>
      <c r="B86" s="87"/>
      <c r="C86" s="98"/>
      <c r="D86" s="82"/>
      <c r="E86" s="95"/>
      <c r="F86" s="160"/>
      <c r="G86" s="160"/>
    </row>
    <row r="87" spans="1:7" ht="25.5">
      <c r="A87" s="103" t="s">
        <v>245</v>
      </c>
      <c r="B87" s="87" t="s">
        <v>157</v>
      </c>
      <c r="C87" s="98" t="s">
        <v>145</v>
      </c>
      <c r="D87" s="82"/>
      <c r="E87" s="95"/>
      <c r="F87" s="160">
        <v>10</v>
      </c>
      <c r="G87" s="160">
        <v>10</v>
      </c>
    </row>
    <row r="88" spans="1:7" ht="12.75">
      <c r="A88" s="99" t="s">
        <v>210</v>
      </c>
      <c r="B88" s="82" t="s">
        <v>158</v>
      </c>
      <c r="C88" s="98"/>
      <c r="D88" s="82"/>
      <c r="E88" s="95"/>
      <c r="F88" s="159"/>
      <c r="G88" s="159"/>
    </row>
    <row r="89" spans="1:7" ht="12.75">
      <c r="A89" s="89" t="s">
        <v>187</v>
      </c>
      <c r="B89" s="87" t="s">
        <v>158</v>
      </c>
      <c r="C89" s="95" t="s">
        <v>177</v>
      </c>
      <c r="D89" s="82" t="s">
        <v>233</v>
      </c>
      <c r="E89" s="95" t="s">
        <v>234</v>
      </c>
      <c r="F89" s="159">
        <f>F90</f>
        <v>10</v>
      </c>
      <c r="G89" s="159">
        <f>G90</f>
        <v>10</v>
      </c>
    </row>
    <row r="90" spans="1:7" ht="12.75">
      <c r="A90" s="100" t="s">
        <v>178</v>
      </c>
      <c r="B90" s="87" t="s">
        <v>158</v>
      </c>
      <c r="C90" s="95" t="s">
        <v>179</v>
      </c>
      <c r="D90" s="82"/>
      <c r="E90" s="95"/>
      <c r="F90" s="160">
        <f>F91</f>
        <v>10</v>
      </c>
      <c r="G90" s="160">
        <f>G91</f>
        <v>10</v>
      </c>
    </row>
    <row r="91" spans="1:7" ht="12.75">
      <c r="A91" s="92" t="s">
        <v>180</v>
      </c>
      <c r="B91" s="87" t="s">
        <v>158</v>
      </c>
      <c r="C91" s="98" t="s">
        <v>145</v>
      </c>
      <c r="D91" s="82"/>
      <c r="E91" s="95"/>
      <c r="F91" s="160">
        <v>10</v>
      </c>
      <c r="G91" s="160">
        <v>10</v>
      </c>
    </row>
    <row r="92" spans="1:7" ht="12.75">
      <c r="A92" s="99" t="s">
        <v>211</v>
      </c>
      <c r="B92" s="87"/>
      <c r="C92" s="98"/>
      <c r="D92" s="82"/>
      <c r="E92" s="95"/>
      <c r="F92" s="159">
        <f>F94+F97</f>
        <v>1709.1</v>
      </c>
      <c r="G92" s="159">
        <f>G94+G97</f>
        <v>1709.1</v>
      </c>
    </row>
    <row r="93" spans="1:7" ht="12.75">
      <c r="A93" s="99" t="s">
        <v>49</v>
      </c>
      <c r="B93" s="82" t="s">
        <v>236</v>
      </c>
      <c r="C93" s="98"/>
      <c r="D93" s="82" t="s">
        <v>235</v>
      </c>
      <c r="E93" s="95" t="s">
        <v>219</v>
      </c>
      <c r="F93" s="159"/>
      <c r="G93" s="159"/>
    </row>
    <row r="94" spans="1:7" ht="12.75">
      <c r="A94" s="99" t="s">
        <v>237</v>
      </c>
      <c r="B94" s="82"/>
      <c r="C94" s="98"/>
      <c r="D94" s="82"/>
      <c r="E94" s="95"/>
      <c r="F94" s="159">
        <f>F95</f>
        <v>1253.3</v>
      </c>
      <c r="G94" s="159">
        <f>G95</f>
        <v>1253.3</v>
      </c>
    </row>
    <row r="95" spans="1:7" ht="25.5">
      <c r="A95" s="103" t="s">
        <v>238</v>
      </c>
      <c r="B95" s="87" t="s">
        <v>159</v>
      </c>
      <c r="C95" s="95" t="s">
        <v>213</v>
      </c>
      <c r="D95" s="82"/>
      <c r="E95" s="95"/>
      <c r="F95" s="160">
        <f>F96</f>
        <v>1253.3</v>
      </c>
      <c r="G95" s="160">
        <f>G96</f>
        <v>1253.3</v>
      </c>
    </row>
    <row r="96" spans="1:7" ht="25.5">
      <c r="A96" s="103" t="s">
        <v>212</v>
      </c>
      <c r="B96" s="87" t="s">
        <v>159</v>
      </c>
      <c r="C96" s="98" t="s">
        <v>214</v>
      </c>
      <c r="D96" s="82"/>
      <c r="E96" s="95"/>
      <c r="F96" s="160">
        <v>1253.3</v>
      </c>
      <c r="G96" s="160">
        <v>1253.3</v>
      </c>
    </row>
    <row r="97" spans="1:7" ht="12.75">
      <c r="A97" s="113" t="s">
        <v>246</v>
      </c>
      <c r="B97" s="82"/>
      <c r="C97" s="98"/>
      <c r="D97" s="82"/>
      <c r="E97" s="95"/>
      <c r="F97" s="159">
        <f>F98</f>
        <v>455.8</v>
      </c>
      <c r="G97" s="159">
        <f>G98</f>
        <v>455.8</v>
      </c>
    </row>
    <row r="98" spans="1:7" ht="25.5">
      <c r="A98" s="103" t="s">
        <v>238</v>
      </c>
      <c r="B98" s="87" t="s">
        <v>239</v>
      </c>
      <c r="C98" s="95" t="s">
        <v>213</v>
      </c>
      <c r="D98" s="82"/>
      <c r="E98" s="95"/>
      <c r="F98" s="160">
        <f>F99</f>
        <v>455.8</v>
      </c>
      <c r="G98" s="160">
        <f>G99</f>
        <v>455.8</v>
      </c>
    </row>
    <row r="99" spans="1:7" ht="25.5">
      <c r="A99" s="103" t="s">
        <v>212</v>
      </c>
      <c r="B99" s="87" t="s">
        <v>239</v>
      </c>
      <c r="C99" s="98" t="s">
        <v>214</v>
      </c>
      <c r="D99" s="82"/>
      <c r="E99" s="95"/>
      <c r="F99" s="160">
        <v>455.8</v>
      </c>
      <c r="G99" s="160">
        <v>455.8</v>
      </c>
    </row>
    <row r="100" spans="1:7" ht="12.75">
      <c r="A100" s="99" t="s">
        <v>215</v>
      </c>
      <c r="B100" s="87"/>
      <c r="C100" s="98"/>
      <c r="D100" s="82"/>
      <c r="E100" s="95"/>
      <c r="F100" s="159">
        <f aca="true" t="shared" si="7" ref="F100:G103">F101</f>
        <v>10</v>
      </c>
      <c r="G100" s="159">
        <f t="shared" si="7"/>
        <v>10</v>
      </c>
    </row>
    <row r="101" spans="1:7" ht="12.75">
      <c r="A101" s="99" t="s">
        <v>52</v>
      </c>
      <c r="B101" s="82" t="s">
        <v>240</v>
      </c>
      <c r="C101" s="98"/>
      <c r="D101" s="82" t="s">
        <v>248</v>
      </c>
      <c r="E101" s="95" t="s">
        <v>219</v>
      </c>
      <c r="F101" s="159">
        <f t="shared" si="7"/>
        <v>10</v>
      </c>
      <c r="G101" s="159">
        <f t="shared" si="7"/>
        <v>10</v>
      </c>
    </row>
    <row r="102" spans="1:7" ht="12.75">
      <c r="A102" s="89" t="s">
        <v>187</v>
      </c>
      <c r="B102" s="87" t="s">
        <v>153</v>
      </c>
      <c r="C102" s="95" t="s">
        <v>177</v>
      </c>
      <c r="D102" s="82"/>
      <c r="E102" s="95"/>
      <c r="F102" s="160">
        <f t="shared" si="7"/>
        <v>10</v>
      </c>
      <c r="G102" s="160">
        <f t="shared" si="7"/>
        <v>10</v>
      </c>
    </row>
    <row r="103" spans="1:7" ht="12.75">
      <c r="A103" s="100" t="s">
        <v>178</v>
      </c>
      <c r="B103" s="87" t="s">
        <v>153</v>
      </c>
      <c r="C103" s="95" t="s">
        <v>179</v>
      </c>
      <c r="D103" s="82"/>
      <c r="E103" s="95"/>
      <c r="F103" s="160">
        <f t="shared" si="7"/>
        <v>10</v>
      </c>
      <c r="G103" s="160">
        <f t="shared" si="7"/>
        <v>10</v>
      </c>
    </row>
    <row r="104" spans="1:7" ht="12.75">
      <c r="A104" s="92" t="s">
        <v>180</v>
      </c>
      <c r="B104" s="87" t="s">
        <v>153</v>
      </c>
      <c r="C104" s="98" t="s">
        <v>145</v>
      </c>
      <c r="D104" s="82"/>
      <c r="E104" s="95"/>
      <c r="F104" s="160">
        <v>10</v>
      </c>
      <c r="G104" s="160">
        <v>10</v>
      </c>
    </row>
    <row r="105" spans="1:7" ht="12.75">
      <c r="A105" s="101" t="s">
        <v>41</v>
      </c>
      <c r="B105" s="87"/>
      <c r="C105" s="98"/>
      <c r="D105" s="82"/>
      <c r="E105" s="95"/>
      <c r="F105" s="160"/>
      <c r="G105" s="160"/>
    </row>
    <row r="106" spans="1:7" ht="12.75">
      <c r="A106" s="101" t="s">
        <v>247</v>
      </c>
      <c r="B106" s="87" t="s">
        <v>153</v>
      </c>
      <c r="C106" s="98" t="s">
        <v>145</v>
      </c>
      <c r="D106" s="82"/>
      <c r="E106" s="95"/>
      <c r="F106" s="160">
        <v>10</v>
      </c>
      <c r="G106" s="160">
        <v>10</v>
      </c>
    </row>
    <row r="107" spans="1:7" ht="12.75">
      <c r="A107" s="101" t="s">
        <v>1</v>
      </c>
      <c r="B107" s="87"/>
      <c r="C107" s="98"/>
      <c r="D107" s="82"/>
      <c r="E107" s="95"/>
      <c r="F107" s="160"/>
      <c r="G107" s="160"/>
    </row>
    <row r="108" spans="1:7" ht="12.75">
      <c r="A108" s="101" t="s">
        <v>41</v>
      </c>
      <c r="B108" s="82" t="s">
        <v>225</v>
      </c>
      <c r="C108" s="98"/>
      <c r="D108" s="82" t="s">
        <v>219</v>
      </c>
      <c r="E108" s="95" t="s">
        <v>226</v>
      </c>
      <c r="F108" s="160"/>
      <c r="G108" s="160"/>
    </row>
    <row r="109" spans="1:7" ht="12.75">
      <c r="A109" s="101" t="s">
        <v>361</v>
      </c>
      <c r="B109" s="87"/>
      <c r="C109" s="98"/>
      <c r="D109" s="82"/>
      <c r="E109" s="95"/>
      <c r="F109" s="160"/>
      <c r="G109" s="160"/>
    </row>
    <row r="110" spans="1:7" ht="12.75">
      <c r="A110" s="89" t="s">
        <v>187</v>
      </c>
      <c r="B110" s="82" t="s">
        <v>160</v>
      </c>
      <c r="C110" s="95" t="s">
        <v>177</v>
      </c>
      <c r="D110" s="82"/>
      <c r="E110" s="95"/>
      <c r="F110" s="159">
        <f>F111</f>
        <v>2</v>
      </c>
      <c r="G110" s="159">
        <f>G111</f>
        <v>2</v>
      </c>
    </row>
    <row r="111" spans="1:7" ht="12.75">
      <c r="A111" s="100" t="s">
        <v>178</v>
      </c>
      <c r="B111" s="82" t="s">
        <v>160</v>
      </c>
      <c r="C111" s="95" t="s">
        <v>179</v>
      </c>
      <c r="D111" s="82"/>
      <c r="E111" s="95"/>
      <c r="F111" s="160">
        <f>F112</f>
        <v>2</v>
      </c>
      <c r="G111" s="160">
        <f>G112</f>
        <v>2</v>
      </c>
    </row>
    <row r="112" spans="1:7" ht="12.75">
      <c r="A112" s="92" t="s">
        <v>180</v>
      </c>
      <c r="B112" s="87" t="s">
        <v>160</v>
      </c>
      <c r="C112" s="98" t="s">
        <v>145</v>
      </c>
      <c r="D112" s="82"/>
      <c r="E112" s="95"/>
      <c r="F112" s="160">
        <v>2</v>
      </c>
      <c r="G112" s="160">
        <v>2</v>
      </c>
    </row>
    <row r="113" spans="1:7" ht="12.75">
      <c r="A113" s="101" t="s">
        <v>227</v>
      </c>
      <c r="B113" s="87"/>
      <c r="C113" s="98"/>
      <c r="D113" s="82"/>
      <c r="E113" s="95"/>
      <c r="F113" s="160"/>
      <c r="G113" s="160"/>
    </row>
    <row r="114" spans="1:7" ht="12.75">
      <c r="A114" s="89" t="s">
        <v>187</v>
      </c>
      <c r="B114" s="82" t="s">
        <v>160</v>
      </c>
      <c r="C114" s="95" t="s">
        <v>177</v>
      </c>
      <c r="D114" s="82"/>
      <c r="E114" s="95"/>
      <c r="F114" s="159">
        <f>F115</f>
        <v>1</v>
      </c>
      <c r="G114" s="159">
        <f>G115</f>
        <v>1</v>
      </c>
    </row>
    <row r="115" spans="1:7" ht="12.75">
      <c r="A115" s="100" t="s">
        <v>178</v>
      </c>
      <c r="B115" s="82" t="s">
        <v>160</v>
      </c>
      <c r="C115" s="95" t="s">
        <v>179</v>
      </c>
      <c r="D115" s="82"/>
      <c r="E115" s="95"/>
      <c r="F115" s="160">
        <f>F116</f>
        <v>1</v>
      </c>
      <c r="G115" s="160">
        <f>G116</f>
        <v>1</v>
      </c>
    </row>
    <row r="116" spans="1:7" ht="12.75">
      <c r="A116" s="92" t="s">
        <v>180</v>
      </c>
      <c r="B116" s="87" t="s">
        <v>160</v>
      </c>
      <c r="C116" s="98" t="s">
        <v>145</v>
      </c>
      <c r="D116" s="82"/>
      <c r="E116" s="95"/>
      <c r="F116" s="160">
        <v>1</v>
      </c>
      <c r="G116" s="160">
        <v>1</v>
      </c>
    </row>
    <row r="117" spans="1:7" ht="12.75">
      <c r="A117" s="101" t="s">
        <v>228</v>
      </c>
      <c r="B117" s="87"/>
      <c r="C117" s="98"/>
      <c r="D117" s="82"/>
      <c r="E117" s="95"/>
      <c r="F117" s="160"/>
      <c r="G117" s="160"/>
    </row>
    <row r="118" spans="1:7" ht="12.75">
      <c r="A118" s="89" t="s">
        <v>187</v>
      </c>
      <c r="B118" s="82" t="s">
        <v>160</v>
      </c>
      <c r="C118" s="95" t="s">
        <v>177</v>
      </c>
      <c r="D118" s="82"/>
      <c r="E118" s="95"/>
      <c r="F118" s="159">
        <f>F119</f>
        <v>6</v>
      </c>
      <c r="G118" s="159">
        <f>G119</f>
        <v>6</v>
      </c>
    </row>
    <row r="119" spans="1:7" ht="12.75">
      <c r="A119" s="100" t="s">
        <v>178</v>
      </c>
      <c r="B119" s="82" t="s">
        <v>160</v>
      </c>
      <c r="C119" s="95" t="s">
        <v>179</v>
      </c>
      <c r="D119" s="82"/>
      <c r="E119" s="95"/>
      <c r="F119" s="160">
        <f>F120</f>
        <v>6</v>
      </c>
      <c r="G119" s="160">
        <f>G120</f>
        <v>6</v>
      </c>
    </row>
    <row r="120" spans="1:7" ht="12.75">
      <c r="A120" s="92" t="s">
        <v>180</v>
      </c>
      <c r="B120" s="87" t="s">
        <v>160</v>
      </c>
      <c r="C120" s="98" t="s">
        <v>145</v>
      </c>
      <c r="D120" s="87"/>
      <c r="E120" s="98"/>
      <c r="F120" s="160">
        <v>6</v>
      </c>
      <c r="G120" s="160">
        <v>6</v>
      </c>
    </row>
    <row r="121" spans="1:7" ht="12.75">
      <c r="A121" s="102" t="s">
        <v>341</v>
      </c>
      <c r="B121" s="87"/>
      <c r="C121" s="98"/>
      <c r="D121" s="87"/>
      <c r="E121" s="98"/>
      <c r="F121" s="166">
        <v>138.7</v>
      </c>
      <c r="G121" s="166">
        <v>278.7</v>
      </c>
    </row>
    <row r="122" spans="1:7" ht="12.75">
      <c r="A122" s="112" t="s">
        <v>249</v>
      </c>
      <c r="B122" s="64"/>
      <c r="C122" s="64"/>
      <c r="D122" s="64"/>
      <c r="E122" s="64"/>
      <c r="F122" s="165">
        <f>F22+F26+F31+F34+F37+F38+F42+F49+F59+F67+F72+F76+F81+F92+F100+F110+F114+F118+F121</f>
        <v>5638.900000000001</v>
      </c>
      <c r="G122" s="165">
        <f>G22+G26+G31+G34+G38+G42+G49+G59+G67+G72+G76+G81+G92+G100+G110+G114+G118+G121</f>
        <v>5668.1</v>
      </c>
    </row>
    <row r="123" spans="6:7" ht="12.75">
      <c r="F123">
        <v>5638.9</v>
      </c>
      <c r="G123">
        <v>5668.1</v>
      </c>
    </row>
    <row r="124" spans="6:7" ht="12.75">
      <c r="F124" s="111">
        <f>F122-F123</f>
        <v>0</v>
      </c>
      <c r="G124" s="111">
        <f>G122-G123</f>
        <v>0</v>
      </c>
    </row>
  </sheetData>
  <sheetProtection/>
  <mergeCells count="12">
    <mergeCell ref="C9:D9"/>
    <mergeCell ref="A11:F11"/>
    <mergeCell ref="A12:F12"/>
    <mergeCell ref="A13:F13"/>
    <mergeCell ref="F16:F17"/>
    <mergeCell ref="A14:F14"/>
    <mergeCell ref="G16:G17"/>
    <mergeCell ref="A16:A17"/>
    <mergeCell ref="B16:B17"/>
    <mergeCell ref="C16:C17"/>
    <mergeCell ref="D16:D17"/>
    <mergeCell ref="E16:E17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02">
      <selection activeCell="A1" sqref="A1:K127"/>
    </sheetView>
  </sheetViews>
  <sheetFormatPr defaultColWidth="9.00390625" defaultRowHeight="12.75"/>
  <cols>
    <col min="1" max="1" width="80.00390625" style="0" customWidth="1"/>
    <col min="2" max="2" width="5.375" style="0" hidden="1" customWidth="1"/>
    <col min="3" max="3" width="9.125" style="0" hidden="1" customWidth="1"/>
    <col min="4" max="4" width="10.125" style="0" hidden="1" customWidth="1"/>
    <col min="5" max="6" width="9.125" style="0" hidden="1" customWidth="1"/>
    <col min="7" max="7" width="11.875" style="0" customWidth="1"/>
    <col min="8" max="8" width="7.75390625" style="0" customWidth="1"/>
    <col min="9" max="9" width="8.625" style="0" customWidth="1"/>
    <col min="10" max="10" width="8.875" style="0" customWidth="1"/>
    <col min="11" max="11" width="9.125" style="0" customWidth="1"/>
    <col min="12" max="12" width="8.125" style="0" customWidth="1"/>
  </cols>
  <sheetData>
    <row r="1" ht="12.75">
      <c r="H1" t="s">
        <v>374</v>
      </c>
    </row>
    <row r="2" spans="1:10" ht="12.75">
      <c r="A2" s="11"/>
      <c r="B2" s="11"/>
      <c r="C2" s="11"/>
      <c r="D2" s="11"/>
      <c r="E2" s="11"/>
      <c r="F2" s="11"/>
      <c r="G2" s="11"/>
      <c r="H2" s="1" t="s">
        <v>344</v>
      </c>
      <c r="I2" s="28"/>
      <c r="J2" s="10"/>
    </row>
    <row r="3" spans="1:10" ht="12.75">
      <c r="A3" s="11"/>
      <c r="B3" s="11"/>
      <c r="C3" s="11"/>
      <c r="D3" s="11"/>
      <c r="E3" s="11"/>
      <c r="F3" s="11"/>
      <c r="G3" s="11"/>
      <c r="H3" s="1" t="s">
        <v>74</v>
      </c>
      <c r="I3" s="28"/>
      <c r="J3" s="10"/>
    </row>
    <row r="4" spans="1:10" ht="12.75">
      <c r="A4" s="11"/>
      <c r="B4" s="11"/>
      <c r="C4" s="11"/>
      <c r="D4" s="11"/>
      <c r="E4" s="11"/>
      <c r="F4" s="11"/>
      <c r="G4" s="11"/>
      <c r="H4" s="1" t="s">
        <v>64</v>
      </c>
      <c r="I4" s="28"/>
      <c r="J4" s="10"/>
    </row>
    <row r="5" spans="1:10" ht="12.75">
      <c r="A5" s="11"/>
      <c r="B5" s="11"/>
      <c r="C5" s="11"/>
      <c r="D5" s="11"/>
      <c r="E5" s="11"/>
      <c r="F5" s="11"/>
      <c r="G5" s="11"/>
      <c r="H5" s="1" t="s">
        <v>386</v>
      </c>
      <c r="I5" s="28"/>
      <c r="J5" s="10"/>
    </row>
    <row r="6" spans="1:10" ht="12.75">
      <c r="A6" s="11"/>
      <c r="B6" s="11"/>
      <c r="C6" s="11"/>
      <c r="D6" s="11"/>
      <c r="E6" s="11"/>
      <c r="F6" s="11"/>
      <c r="G6" s="11"/>
      <c r="H6" s="1" t="s">
        <v>387</v>
      </c>
      <c r="I6" s="28"/>
      <c r="J6" s="10"/>
    </row>
    <row r="7" spans="1:10" ht="12.75">
      <c r="A7" s="11"/>
      <c r="B7" s="11"/>
      <c r="C7" s="11"/>
      <c r="D7" s="11"/>
      <c r="E7" s="11"/>
      <c r="F7" s="11"/>
      <c r="G7" s="11"/>
      <c r="H7" s="168" t="s">
        <v>407</v>
      </c>
      <c r="I7" s="168"/>
      <c r="J7" s="184"/>
    </row>
    <row r="8" spans="1:11" ht="12.75">
      <c r="A8" s="11"/>
      <c r="B8" s="11"/>
      <c r="C8" s="11"/>
      <c r="D8" s="11"/>
      <c r="E8" s="11"/>
      <c r="F8" s="11"/>
      <c r="G8" s="11"/>
      <c r="H8" s="11"/>
      <c r="I8" s="13"/>
      <c r="J8" s="13"/>
      <c r="K8" s="13"/>
    </row>
    <row r="9" spans="1:1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200" t="s">
        <v>391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</row>
    <row r="11" spans="1:11" ht="12.75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12.75">
      <c r="A13" s="14"/>
      <c r="B13" s="15"/>
      <c r="C13" s="13"/>
      <c r="D13" s="15"/>
      <c r="E13" s="13"/>
      <c r="F13" s="13"/>
      <c r="G13" s="13"/>
      <c r="H13" s="15"/>
      <c r="I13" s="15"/>
      <c r="J13" s="15"/>
      <c r="K13" s="46" t="s">
        <v>114</v>
      </c>
    </row>
    <row r="14" spans="1:11" ht="12.75">
      <c r="A14" s="201" t="s">
        <v>89</v>
      </c>
      <c r="B14" s="48"/>
      <c r="C14" s="48"/>
      <c r="D14" s="48"/>
      <c r="E14" s="48"/>
      <c r="F14" s="48"/>
      <c r="G14" s="206" t="s">
        <v>94</v>
      </c>
      <c r="H14" s="203" t="s">
        <v>216</v>
      </c>
      <c r="I14" s="204" t="s">
        <v>217</v>
      </c>
      <c r="J14" s="204" t="s">
        <v>218</v>
      </c>
      <c r="K14" s="204" t="s">
        <v>0</v>
      </c>
    </row>
    <row r="15" spans="1:11" ht="25.5" customHeight="1">
      <c r="A15" s="202"/>
      <c r="B15" s="12"/>
      <c r="C15" s="12"/>
      <c r="D15" s="12"/>
      <c r="E15" s="12"/>
      <c r="F15" s="12"/>
      <c r="G15" s="207"/>
      <c r="H15" s="203"/>
      <c r="I15" s="204"/>
      <c r="J15" s="204"/>
      <c r="K15" s="204"/>
    </row>
    <row r="16" spans="1:11" ht="12.75">
      <c r="A16" s="47"/>
      <c r="B16" s="49"/>
      <c r="C16" s="49"/>
      <c r="D16" s="49"/>
      <c r="E16" s="49"/>
      <c r="F16" s="49"/>
      <c r="G16" s="50"/>
      <c r="H16" s="50"/>
      <c r="I16" s="17"/>
      <c r="J16" s="17"/>
      <c r="K16" s="17"/>
    </row>
    <row r="17" spans="1:11" ht="12.75">
      <c r="A17" s="16" t="s">
        <v>66</v>
      </c>
      <c r="B17" s="15"/>
      <c r="C17" s="15"/>
      <c r="D17" s="15"/>
      <c r="E17" s="15"/>
      <c r="F17" s="15"/>
      <c r="G17" s="69"/>
      <c r="H17" s="17"/>
      <c r="I17" s="17"/>
      <c r="J17" s="17"/>
      <c r="K17" s="17"/>
    </row>
    <row r="18" spans="1:11" ht="12.75">
      <c r="A18" s="16" t="s">
        <v>163</v>
      </c>
      <c r="B18" s="15"/>
      <c r="C18" s="15"/>
      <c r="D18" s="15"/>
      <c r="E18" s="15"/>
      <c r="F18" s="15"/>
      <c r="G18" s="17"/>
      <c r="H18" s="17"/>
      <c r="I18" s="17"/>
      <c r="J18" s="17"/>
      <c r="K18" s="17"/>
    </row>
    <row r="19" spans="1:11" ht="12.75">
      <c r="A19" s="81" t="s">
        <v>1</v>
      </c>
      <c r="B19" s="93"/>
      <c r="C19" s="93"/>
      <c r="D19" s="93"/>
      <c r="E19" s="93"/>
      <c r="F19" s="93"/>
      <c r="G19" s="82"/>
      <c r="H19" s="82"/>
      <c r="I19" s="82"/>
      <c r="J19" s="83"/>
      <c r="K19" s="159">
        <f>K20+K26+K32+K35+K42+K115+K119+K123</f>
        <v>2633.2</v>
      </c>
    </row>
    <row r="20" spans="1:11" ht="12.75">
      <c r="A20" s="84" t="s">
        <v>164</v>
      </c>
      <c r="B20" s="93"/>
      <c r="C20" s="93"/>
      <c r="D20" s="93"/>
      <c r="E20" s="93"/>
      <c r="F20" s="93"/>
      <c r="G20" s="82" t="s">
        <v>165</v>
      </c>
      <c r="H20" s="82"/>
      <c r="I20" s="82"/>
      <c r="J20" s="85"/>
      <c r="K20" s="159">
        <f>K22+K25</f>
        <v>501.9</v>
      </c>
    </row>
    <row r="21" spans="1:11" ht="12.75">
      <c r="A21" s="86" t="s">
        <v>166</v>
      </c>
      <c r="B21" s="93"/>
      <c r="C21" s="93"/>
      <c r="D21" s="93"/>
      <c r="E21" s="93"/>
      <c r="F21" s="93"/>
      <c r="G21" s="87" t="s">
        <v>167</v>
      </c>
      <c r="H21" s="87"/>
      <c r="I21" s="87"/>
      <c r="J21" s="88"/>
      <c r="K21" s="160"/>
    </row>
    <row r="22" spans="1:11" ht="12.75">
      <c r="A22" s="89" t="s">
        <v>168</v>
      </c>
      <c r="B22" s="93"/>
      <c r="C22" s="93"/>
      <c r="D22" s="93"/>
      <c r="E22" s="93"/>
      <c r="F22" s="93"/>
      <c r="G22" s="87" t="s">
        <v>151</v>
      </c>
      <c r="H22" s="83" t="s">
        <v>169</v>
      </c>
      <c r="I22" s="82" t="s">
        <v>219</v>
      </c>
      <c r="J22" s="83" t="s">
        <v>220</v>
      </c>
      <c r="K22" s="159">
        <f>K23+K24</f>
        <v>385.5</v>
      </c>
    </row>
    <row r="23" spans="1:11" ht="12.75">
      <c r="A23" s="89" t="s">
        <v>257</v>
      </c>
      <c r="B23" s="93"/>
      <c r="C23" s="93"/>
      <c r="D23" s="93"/>
      <c r="E23" s="93"/>
      <c r="F23" s="93"/>
      <c r="G23" s="87" t="s">
        <v>151</v>
      </c>
      <c r="H23" s="90" t="s">
        <v>171</v>
      </c>
      <c r="I23" s="82"/>
      <c r="J23" s="83"/>
      <c r="K23" s="160">
        <v>385.5</v>
      </c>
    </row>
    <row r="24" spans="1:11" ht="12.75">
      <c r="A24" s="89" t="s">
        <v>259</v>
      </c>
      <c r="B24" s="93"/>
      <c r="C24" s="93"/>
      <c r="D24" s="93"/>
      <c r="E24" s="93"/>
      <c r="F24" s="93"/>
      <c r="G24" s="87"/>
      <c r="H24" s="90"/>
      <c r="I24" s="82"/>
      <c r="J24" s="83"/>
      <c r="K24" s="160"/>
    </row>
    <row r="25" spans="1:11" ht="12.75">
      <c r="A25" s="89" t="s">
        <v>258</v>
      </c>
      <c r="B25" s="93"/>
      <c r="C25" s="93"/>
      <c r="D25" s="93"/>
      <c r="E25" s="93"/>
      <c r="F25" s="93"/>
      <c r="G25" s="87" t="s">
        <v>151</v>
      </c>
      <c r="H25" s="90" t="s">
        <v>256</v>
      </c>
      <c r="I25" s="82"/>
      <c r="J25" s="83"/>
      <c r="K25" s="160">
        <v>116.4</v>
      </c>
    </row>
    <row r="26" spans="1:11" ht="15" customHeight="1">
      <c r="A26" s="91" t="s">
        <v>250</v>
      </c>
      <c r="B26" s="93"/>
      <c r="C26" s="93"/>
      <c r="D26" s="93"/>
      <c r="E26" s="93"/>
      <c r="F26" s="93"/>
      <c r="G26" s="82" t="s">
        <v>150</v>
      </c>
      <c r="H26" s="83" t="s">
        <v>173</v>
      </c>
      <c r="I26" s="82" t="s">
        <v>219</v>
      </c>
      <c r="J26" s="83" t="s">
        <v>221</v>
      </c>
      <c r="K26" s="159">
        <f>K27</f>
        <v>1253.6</v>
      </c>
    </row>
    <row r="27" spans="1:11" ht="12.75">
      <c r="A27" s="92" t="s">
        <v>174</v>
      </c>
      <c r="B27" s="93"/>
      <c r="C27" s="93"/>
      <c r="D27" s="93"/>
      <c r="E27" s="93"/>
      <c r="F27" s="93"/>
      <c r="G27" s="87" t="s">
        <v>150</v>
      </c>
      <c r="H27" s="83" t="s">
        <v>169</v>
      </c>
      <c r="I27" s="82"/>
      <c r="J27" s="83"/>
      <c r="K27" s="160">
        <f>K29+K30</f>
        <v>1253.6</v>
      </c>
    </row>
    <row r="28" spans="1:11" ht="12.75" hidden="1">
      <c r="A28" s="93" t="s">
        <v>112</v>
      </c>
      <c r="B28" s="105"/>
      <c r="C28" s="105"/>
      <c r="D28" s="105"/>
      <c r="E28" s="105"/>
      <c r="F28" s="105"/>
      <c r="G28" s="82"/>
      <c r="H28" s="95"/>
      <c r="I28" s="82"/>
      <c r="J28" s="95"/>
      <c r="K28" s="161"/>
    </row>
    <row r="29" spans="1:11" ht="12.75">
      <c r="A29" s="89" t="s">
        <v>170</v>
      </c>
      <c r="B29" s="105"/>
      <c r="C29" s="105"/>
      <c r="D29" s="105"/>
      <c r="E29" s="105"/>
      <c r="F29" s="105"/>
      <c r="G29" s="87" t="s">
        <v>150</v>
      </c>
      <c r="H29" s="90" t="s">
        <v>171</v>
      </c>
      <c r="I29" s="82"/>
      <c r="J29" s="83"/>
      <c r="K29" s="162">
        <v>962.8</v>
      </c>
    </row>
    <row r="30" spans="1:11" ht="12.75">
      <c r="A30" s="96"/>
      <c r="B30" s="105"/>
      <c r="C30" s="105"/>
      <c r="D30" s="105"/>
      <c r="E30" s="105"/>
      <c r="F30" s="105"/>
      <c r="G30" s="87" t="s">
        <v>150</v>
      </c>
      <c r="H30" s="90" t="s">
        <v>256</v>
      </c>
      <c r="I30" s="82"/>
      <c r="J30" s="83"/>
      <c r="K30" s="162">
        <v>290.8</v>
      </c>
    </row>
    <row r="31" spans="1:11" ht="12.75">
      <c r="A31" s="93" t="s">
        <v>175</v>
      </c>
      <c r="B31" s="105"/>
      <c r="C31" s="105"/>
      <c r="D31" s="105"/>
      <c r="E31" s="105"/>
      <c r="F31" s="105"/>
      <c r="G31" s="87" t="s">
        <v>230</v>
      </c>
      <c r="H31" s="98"/>
      <c r="I31" s="82"/>
      <c r="J31" s="95"/>
      <c r="K31" s="162"/>
    </row>
    <row r="32" spans="1:11" ht="12.75">
      <c r="A32" s="89" t="s">
        <v>176</v>
      </c>
      <c r="B32" s="105"/>
      <c r="C32" s="105"/>
      <c r="D32" s="105"/>
      <c r="E32" s="105"/>
      <c r="F32" s="105"/>
      <c r="G32" s="87" t="s">
        <v>230</v>
      </c>
      <c r="H32" s="83" t="s">
        <v>177</v>
      </c>
      <c r="I32" s="82"/>
      <c r="J32" s="83"/>
      <c r="K32" s="159">
        <f>K33</f>
        <v>848</v>
      </c>
    </row>
    <row r="33" spans="1:11" ht="12.75">
      <c r="A33" s="89" t="s">
        <v>178</v>
      </c>
      <c r="B33" s="105"/>
      <c r="C33" s="105"/>
      <c r="D33" s="105"/>
      <c r="E33" s="105"/>
      <c r="F33" s="105"/>
      <c r="G33" s="87" t="s">
        <v>230</v>
      </c>
      <c r="H33" s="90" t="s">
        <v>179</v>
      </c>
      <c r="I33" s="82"/>
      <c r="J33" s="83"/>
      <c r="K33" s="160">
        <f>K34</f>
        <v>848</v>
      </c>
    </row>
    <row r="34" spans="1:11" ht="12.75">
      <c r="A34" s="92" t="s">
        <v>180</v>
      </c>
      <c r="B34" s="105"/>
      <c r="C34" s="105"/>
      <c r="D34" s="105"/>
      <c r="E34" s="105"/>
      <c r="F34" s="105"/>
      <c r="G34" s="87" t="s">
        <v>230</v>
      </c>
      <c r="H34" s="90" t="s">
        <v>145</v>
      </c>
      <c r="I34" s="82"/>
      <c r="J34" s="83"/>
      <c r="K34" s="162">
        <v>848</v>
      </c>
    </row>
    <row r="35" spans="1:11" ht="12.75">
      <c r="A35" s="99" t="s">
        <v>111</v>
      </c>
      <c r="B35" s="105"/>
      <c r="C35" s="105"/>
      <c r="D35" s="105"/>
      <c r="E35" s="105"/>
      <c r="F35" s="105"/>
      <c r="G35" s="94" t="s">
        <v>181</v>
      </c>
      <c r="H35" s="83"/>
      <c r="I35" s="94"/>
      <c r="J35" s="83"/>
      <c r="K35" s="159">
        <f>K36</f>
        <v>20</v>
      </c>
    </row>
    <row r="36" spans="1:11" ht="12.75">
      <c r="A36" s="92" t="s">
        <v>182</v>
      </c>
      <c r="B36" s="105"/>
      <c r="C36" s="105"/>
      <c r="D36" s="105"/>
      <c r="E36" s="105"/>
      <c r="F36" s="105"/>
      <c r="G36" s="97" t="s">
        <v>152</v>
      </c>
      <c r="H36" s="90" t="s">
        <v>183</v>
      </c>
      <c r="I36" s="94"/>
      <c r="J36" s="83"/>
      <c r="K36" s="160">
        <f>K37</f>
        <v>20</v>
      </c>
    </row>
    <row r="37" spans="1:11" ht="12.75">
      <c r="A37" s="89" t="s">
        <v>184</v>
      </c>
      <c r="B37" s="105"/>
      <c r="C37" s="105"/>
      <c r="D37" s="105"/>
      <c r="E37" s="105"/>
      <c r="F37" s="105"/>
      <c r="G37" s="97" t="s">
        <v>152</v>
      </c>
      <c r="H37" s="90" t="s">
        <v>185</v>
      </c>
      <c r="I37" s="94"/>
      <c r="J37" s="83"/>
      <c r="K37" s="160">
        <v>20</v>
      </c>
    </row>
    <row r="38" spans="1:11" ht="12.75">
      <c r="A38" s="81" t="s">
        <v>36</v>
      </c>
      <c r="B38" s="93"/>
      <c r="C38" s="93"/>
      <c r="D38" s="93"/>
      <c r="E38" s="93"/>
      <c r="F38" s="93"/>
      <c r="G38" s="82"/>
      <c r="H38" s="83"/>
      <c r="I38" s="82"/>
      <c r="J38" s="83"/>
      <c r="K38" s="159">
        <f>K39</f>
        <v>120</v>
      </c>
    </row>
    <row r="39" spans="1:11" ht="12.75">
      <c r="A39" s="91" t="s">
        <v>51</v>
      </c>
      <c r="B39" s="93"/>
      <c r="C39" s="93"/>
      <c r="D39" s="93"/>
      <c r="E39" s="93"/>
      <c r="F39" s="93"/>
      <c r="G39" s="82" t="s">
        <v>186</v>
      </c>
      <c r="H39" s="83" t="s">
        <v>188</v>
      </c>
      <c r="I39" s="82" t="s">
        <v>241</v>
      </c>
      <c r="J39" s="83" t="s">
        <v>219</v>
      </c>
      <c r="K39" s="159">
        <f>K40</f>
        <v>120</v>
      </c>
    </row>
    <row r="40" spans="1:11" ht="25.5">
      <c r="A40" s="86" t="s">
        <v>189</v>
      </c>
      <c r="B40" s="93"/>
      <c r="C40" s="93"/>
      <c r="D40" s="93"/>
      <c r="E40" s="93"/>
      <c r="F40" s="93"/>
      <c r="G40" s="87" t="s">
        <v>222</v>
      </c>
      <c r="H40" s="90" t="s">
        <v>223</v>
      </c>
      <c r="I40" s="82"/>
      <c r="J40" s="83"/>
      <c r="K40" s="160">
        <v>120</v>
      </c>
    </row>
    <row r="41" spans="1:11" ht="12.75">
      <c r="A41" s="104" t="s">
        <v>229</v>
      </c>
      <c r="B41" s="93"/>
      <c r="C41" s="93"/>
      <c r="D41" s="93"/>
      <c r="E41" s="93"/>
      <c r="F41" s="93"/>
      <c r="G41" s="87" t="s">
        <v>222</v>
      </c>
      <c r="H41" s="90" t="s">
        <v>224</v>
      </c>
      <c r="I41" s="82"/>
      <c r="J41" s="83"/>
      <c r="K41" s="160">
        <v>120</v>
      </c>
    </row>
    <row r="42" spans="1:11" ht="12.75">
      <c r="A42" s="81" t="s">
        <v>1</v>
      </c>
      <c r="B42" s="96"/>
      <c r="C42" s="96"/>
      <c r="D42" s="96"/>
      <c r="E42" s="96"/>
      <c r="F42" s="96"/>
      <c r="G42" s="87"/>
      <c r="H42" s="90"/>
      <c r="I42" s="82"/>
      <c r="J42" s="83"/>
      <c r="K42" s="159">
        <f>K44</f>
        <v>0.7</v>
      </c>
    </row>
    <row r="43" spans="1:11" ht="12.75">
      <c r="A43" s="89" t="s">
        <v>41</v>
      </c>
      <c r="B43" s="93"/>
      <c r="C43" s="93"/>
      <c r="D43" s="93"/>
      <c r="E43" s="93"/>
      <c r="F43" s="93"/>
      <c r="G43" s="82" t="s">
        <v>190</v>
      </c>
      <c r="H43" s="83"/>
      <c r="I43" s="82"/>
      <c r="J43" s="83"/>
      <c r="K43" s="159">
        <f>K44</f>
        <v>0.7</v>
      </c>
    </row>
    <row r="44" spans="1:11" ht="51">
      <c r="A44" s="86" t="s">
        <v>191</v>
      </c>
      <c r="B44" s="93"/>
      <c r="C44" s="93"/>
      <c r="D44" s="93"/>
      <c r="E44" s="93"/>
      <c r="F44" s="93"/>
      <c r="G44" s="87" t="s">
        <v>192</v>
      </c>
      <c r="H44" s="83"/>
      <c r="I44" s="82"/>
      <c r="J44" s="83"/>
      <c r="K44" s="160">
        <f>K45</f>
        <v>0.7</v>
      </c>
    </row>
    <row r="45" spans="1:11" ht="12.75">
      <c r="A45" s="100" t="s">
        <v>175</v>
      </c>
      <c r="B45" s="93"/>
      <c r="C45" s="93"/>
      <c r="D45" s="93"/>
      <c r="E45" s="93"/>
      <c r="F45" s="93"/>
      <c r="G45" s="87" t="s">
        <v>192</v>
      </c>
      <c r="H45" s="90"/>
      <c r="I45" s="82"/>
      <c r="J45" s="83"/>
      <c r="K45" s="160">
        <f>K46</f>
        <v>0.7</v>
      </c>
    </row>
    <row r="46" spans="1:11" ht="12.75">
      <c r="A46" s="89" t="s">
        <v>187</v>
      </c>
      <c r="B46" s="105"/>
      <c r="C46" s="105"/>
      <c r="D46" s="105"/>
      <c r="E46" s="105"/>
      <c r="F46" s="105"/>
      <c r="G46" s="87" t="s">
        <v>192</v>
      </c>
      <c r="H46" s="83" t="s">
        <v>177</v>
      </c>
      <c r="I46" s="82" t="s">
        <v>219</v>
      </c>
      <c r="J46" s="83" t="s">
        <v>226</v>
      </c>
      <c r="K46" s="160">
        <f>K47</f>
        <v>0.7</v>
      </c>
    </row>
    <row r="47" spans="1:11" ht="12.75">
      <c r="A47" s="100" t="s">
        <v>178</v>
      </c>
      <c r="B47" s="96"/>
      <c r="C47" s="96"/>
      <c r="D47" s="96"/>
      <c r="E47" s="96"/>
      <c r="F47" s="96"/>
      <c r="G47" s="87" t="s">
        <v>192</v>
      </c>
      <c r="H47" s="90" t="s">
        <v>179</v>
      </c>
      <c r="I47" s="82"/>
      <c r="J47" s="83"/>
      <c r="K47" s="160">
        <f>K48</f>
        <v>0.7</v>
      </c>
    </row>
    <row r="48" spans="1:11" ht="12.75">
      <c r="A48" s="92" t="s">
        <v>180</v>
      </c>
      <c r="B48" s="93"/>
      <c r="C48" s="93"/>
      <c r="D48" s="93"/>
      <c r="E48" s="93"/>
      <c r="F48" s="93"/>
      <c r="G48" s="87" t="s">
        <v>192</v>
      </c>
      <c r="H48" s="90" t="s">
        <v>145</v>
      </c>
      <c r="I48" s="82"/>
      <c r="J48" s="83"/>
      <c r="K48" s="160">
        <v>0.7</v>
      </c>
    </row>
    <row r="49" spans="1:11" ht="12.75">
      <c r="A49" s="81" t="s">
        <v>3</v>
      </c>
      <c r="B49" s="105"/>
      <c r="C49" s="105"/>
      <c r="D49" s="105"/>
      <c r="E49" s="105"/>
      <c r="F49" s="105"/>
      <c r="G49" s="82"/>
      <c r="H49" s="83"/>
      <c r="I49" s="82"/>
      <c r="J49" s="83"/>
      <c r="K49" s="159">
        <f>K50+K56</f>
        <v>57.5</v>
      </c>
    </row>
    <row r="50" spans="1:11" ht="12.75">
      <c r="A50" s="81" t="s">
        <v>193</v>
      </c>
      <c r="B50" s="105"/>
      <c r="C50" s="105"/>
      <c r="D50" s="105"/>
      <c r="E50" s="105"/>
      <c r="F50" s="105"/>
      <c r="G50" s="82" t="s">
        <v>194</v>
      </c>
      <c r="H50" s="90"/>
      <c r="I50" s="82"/>
      <c r="J50" s="83"/>
      <c r="K50" s="159">
        <f>K51+K55</f>
        <v>54.3</v>
      </c>
    </row>
    <row r="51" spans="1:11" ht="12.75">
      <c r="A51" s="81" t="s">
        <v>166</v>
      </c>
      <c r="B51" s="105"/>
      <c r="C51" s="105"/>
      <c r="D51" s="105"/>
      <c r="E51" s="105"/>
      <c r="F51" s="105"/>
      <c r="G51" s="94" t="s">
        <v>195</v>
      </c>
      <c r="H51" s="95" t="s">
        <v>173</v>
      </c>
      <c r="I51" s="94" t="s">
        <v>220</v>
      </c>
      <c r="J51" s="95" t="s">
        <v>234</v>
      </c>
      <c r="K51" s="163">
        <f>K52</f>
        <v>43.9</v>
      </c>
    </row>
    <row r="52" spans="1:11" ht="12.75">
      <c r="A52" s="81" t="s">
        <v>174</v>
      </c>
      <c r="B52" s="106"/>
      <c r="C52" s="106"/>
      <c r="D52" s="106"/>
      <c r="E52" s="106"/>
      <c r="F52" s="106"/>
      <c r="G52" s="94" t="s">
        <v>195</v>
      </c>
      <c r="H52" s="95" t="s">
        <v>169</v>
      </c>
      <c r="I52" s="94"/>
      <c r="J52" s="95"/>
      <c r="K52" s="160">
        <f>K53</f>
        <v>43.9</v>
      </c>
    </row>
    <row r="53" spans="1:11" ht="12.75">
      <c r="A53" s="89" t="s">
        <v>257</v>
      </c>
      <c r="B53" s="107"/>
      <c r="C53" s="107"/>
      <c r="D53" s="107"/>
      <c r="E53" s="107"/>
      <c r="F53" s="107"/>
      <c r="G53" s="97" t="s">
        <v>195</v>
      </c>
      <c r="H53" s="98" t="s">
        <v>171</v>
      </c>
      <c r="I53" s="94"/>
      <c r="J53" s="95"/>
      <c r="K53" s="162">
        <v>43.9</v>
      </c>
    </row>
    <row r="54" spans="1:11" ht="12.75">
      <c r="A54" s="89" t="s">
        <v>259</v>
      </c>
      <c r="B54" s="107"/>
      <c r="C54" s="107"/>
      <c r="D54" s="107"/>
      <c r="E54" s="107"/>
      <c r="F54" s="107"/>
      <c r="G54" s="97"/>
      <c r="H54" s="98"/>
      <c r="I54" s="94"/>
      <c r="J54" s="95"/>
      <c r="K54" s="162"/>
    </row>
    <row r="55" spans="1:11" ht="12.75">
      <c r="A55" s="89" t="s">
        <v>258</v>
      </c>
      <c r="B55" s="107"/>
      <c r="C55" s="107"/>
      <c r="D55" s="107"/>
      <c r="E55" s="107"/>
      <c r="F55" s="107"/>
      <c r="G55" s="97" t="s">
        <v>195</v>
      </c>
      <c r="H55" s="98" t="s">
        <v>256</v>
      </c>
      <c r="I55" s="94"/>
      <c r="J55" s="95"/>
      <c r="K55" s="162">
        <v>10.4</v>
      </c>
    </row>
    <row r="56" spans="1:11" ht="12.75">
      <c r="A56" s="81" t="s">
        <v>196</v>
      </c>
      <c r="B56" s="107"/>
      <c r="C56" s="107"/>
      <c r="D56" s="107"/>
      <c r="E56" s="107"/>
      <c r="F56" s="107"/>
      <c r="G56" s="97" t="s">
        <v>195</v>
      </c>
      <c r="H56" s="95"/>
      <c r="I56" s="94"/>
      <c r="J56" s="95"/>
      <c r="K56" s="159">
        <f>K57</f>
        <v>3.2</v>
      </c>
    </row>
    <row r="57" spans="1:11" ht="12.75">
      <c r="A57" s="81" t="s">
        <v>187</v>
      </c>
      <c r="B57" s="107"/>
      <c r="C57" s="107"/>
      <c r="D57" s="107"/>
      <c r="E57" s="107"/>
      <c r="F57" s="107"/>
      <c r="G57" s="87" t="s">
        <v>195</v>
      </c>
      <c r="H57" s="97" t="s">
        <v>177</v>
      </c>
      <c r="I57" s="82"/>
      <c r="J57" s="94"/>
      <c r="K57" s="162">
        <f>K58</f>
        <v>3.2</v>
      </c>
    </row>
    <row r="58" spans="1:11" ht="12.75">
      <c r="A58" s="100" t="s">
        <v>178</v>
      </c>
      <c r="B58" s="107"/>
      <c r="C58" s="107"/>
      <c r="D58" s="107"/>
      <c r="E58" s="107"/>
      <c r="F58" s="107"/>
      <c r="G58" s="97" t="s">
        <v>195</v>
      </c>
      <c r="H58" s="97" t="s">
        <v>179</v>
      </c>
      <c r="I58" s="94"/>
      <c r="J58" s="94"/>
      <c r="K58" s="162">
        <f>K59</f>
        <v>3.2</v>
      </c>
    </row>
    <row r="59" spans="1:11" ht="12.75">
      <c r="A59" s="92" t="s">
        <v>180</v>
      </c>
      <c r="B59" s="107"/>
      <c r="C59" s="107"/>
      <c r="D59" s="107"/>
      <c r="E59" s="107"/>
      <c r="F59" s="107"/>
      <c r="G59" s="97" t="s">
        <v>195</v>
      </c>
      <c r="H59" s="98" t="s">
        <v>145</v>
      </c>
      <c r="I59" s="94"/>
      <c r="J59" s="95"/>
      <c r="K59" s="160">
        <v>3.2</v>
      </c>
    </row>
    <row r="60" spans="1:11" ht="12.75">
      <c r="A60" s="91" t="s">
        <v>37</v>
      </c>
      <c r="B60" s="107"/>
      <c r="C60" s="107"/>
      <c r="D60" s="107"/>
      <c r="E60" s="107"/>
      <c r="F60" s="107"/>
      <c r="G60" s="82"/>
      <c r="H60" s="98"/>
      <c r="I60" s="82"/>
      <c r="J60" s="95"/>
      <c r="K60" s="159">
        <f>K61+K76+K80</f>
        <v>680</v>
      </c>
    </row>
    <row r="61" spans="1:11" ht="12.75">
      <c r="A61" s="101" t="s">
        <v>197</v>
      </c>
      <c r="B61" s="107"/>
      <c r="C61" s="107"/>
      <c r="D61" s="107"/>
      <c r="E61" s="107"/>
      <c r="F61" s="107"/>
      <c r="G61" s="82" t="s">
        <v>198</v>
      </c>
      <c r="H61" s="98"/>
      <c r="I61" s="82"/>
      <c r="J61" s="95"/>
      <c r="K61" s="159">
        <f>K62+K67</f>
        <v>32.3</v>
      </c>
    </row>
    <row r="62" spans="1:11" ht="24.75" customHeight="1">
      <c r="A62" s="102" t="s">
        <v>199</v>
      </c>
      <c r="B62" s="107"/>
      <c r="C62" s="107"/>
      <c r="D62" s="107"/>
      <c r="E62" s="107"/>
      <c r="F62" s="107"/>
      <c r="G62" s="87" t="s">
        <v>154</v>
      </c>
      <c r="H62" s="95" t="s">
        <v>173</v>
      </c>
      <c r="I62" s="82" t="s">
        <v>221</v>
      </c>
      <c r="J62" s="95" t="s">
        <v>219</v>
      </c>
      <c r="K62" s="159">
        <f>K63+K66</f>
        <v>32.3</v>
      </c>
    </row>
    <row r="63" spans="1:11" ht="12.75">
      <c r="A63" s="89" t="s">
        <v>174</v>
      </c>
      <c r="B63" s="107"/>
      <c r="C63" s="107"/>
      <c r="D63" s="107"/>
      <c r="E63" s="107"/>
      <c r="F63" s="107"/>
      <c r="G63" s="87" t="s">
        <v>154</v>
      </c>
      <c r="H63" s="95" t="s">
        <v>169</v>
      </c>
      <c r="I63" s="82"/>
      <c r="J63" s="95"/>
      <c r="K63" s="160">
        <f>K64</f>
        <v>24.8</v>
      </c>
    </row>
    <row r="64" spans="1:11" ht="12.75">
      <c r="A64" s="89" t="s">
        <v>257</v>
      </c>
      <c r="B64" s="107"/>
      <c r="C64" s="107"/>
      <c r="D64" s="107"/>
      <c r="E64" s="107"/>
      <c r="F64" s="107"/>
      <c r="G64" s="87" t="s">
        <v>154</v>
      </c>
      <c r="H64" s="98" t="s">
        <v>171</v>
      </c>
      <c r="I64" s="82"/>
      <c r="J64" s="95"/>
      <c r="K64" s="160">
        <v>24.8</v>
      </c>
    </row>
    <row r="65" spans="1:11" ht="12.75">
      <c r="A65" s="89" t="s">
        <v>259</v>
      </c>
      <c r="B65" s="107"/>
      <c r="C65" s="107"/>
      <c r="D65" s="107"/>
      <c r="E65" s="107"/>
      <c r="F65" s="107"/>
      <c r="G65" s="87"/>
      <c r="H65" s="98"/>
      <c r="I65" s="82"/>
      <c r="J65" s="95"/>
      <c r="K65" s="160"/>
    </row>
    <row r="66" spans="1:11" ht="12.75">
      <c r="A66" s="89" t="s">
        <v>258</v>
      </c>
      <c r="B66" s="107"/>
      <c r="C66" s="107"/>
      <c r="D66" s="107"/>
      <c r="E66" s="107"/>
      <c r="F66" s="107"/>
      <c r="G66" s="87" t="s">
        <v>154</v>
      </c>
      <c r="H66" s="98" t="s">
        <v>256</v>
      </c>
      <c r="I66" s="82"/>
      <c r="J66" s="95"/>
      <c r="K66" s="160">
        <v>7.5</v>
      </c>
    </row>
    <row r="67" spans="1:11" ht="12.75" hidden="1">
      <c r="A67" s="102" t="s">
        <v>196</v>
      </c>
      <c r="B67" s="107"/>
      <c r="C67" s="107"/>
      <c r="D67" s="107"/>
      <c r="E67" s="107"/>
      <c r="F67" s="107"/>
      <c r="G67" s="87" t="s">
        <v>154</v>
      </c>
      <c r="H67" s="98"/>
      <c r="I67" s="82"/>
      <c r="J67" s="95"/>
      <c r="K67" s="159">
        <f>K68</f>
        <v>0</v>
      </c>
    </row>
    <row r="68" spans="1:11" ht="12.75" hidden="1">
      <c r="A68" s="89" t="s">
        <v>187</v>
      </c>
      <c r="B68" s="107"/>
      <c r="C68" s="107"/>
      <c r="D68" s="107"/>
      <c r="E68" s="107"/>
      <c r="F68" s="107"/>
      <c r="G68" s="87" t="s">
        <v>154</v>
      </c>
      <c r="H68" s="95" t="s">
        <v>177</v>
      </c>
      <c r="I68" s="82"/>
      <c r="J68" s="95"/>
      <c r="K68" s="160">
        <f>K69</f>
        <v>0</v>
      </c>
    </row>
    <row r="69" spans="1:11" ht="12.75" hidden="1">
      <c r="A69" s="100" t="s">
        <v>178</v>
      </c>
      <c r="B69" s="107"/>
      <c r="C69" s="107"/>
      <c r="D69" s="107"/>
      <c r="E69" s="107"/>
      <c r="F69" s="107"/>
      <c r="G69" s="87" t="s">
        <v>154</v>
      </c>
      <c r="H69" s="95" t="s">
        <v>179</v>
      </c>
      <c r="I69" s="82"/>
      <c r="J69" s="95"/>
      <c r="K69" s="160">
        <f>K70</f>
        <v>0</v>
      </c>
    </row>
    <row r="70" spans="1:11" ht="12.75" hidden="1">
      <c r="A70" s="102" t="s">
        <v>180</v>
      </c>
      <c r="B70" s="107"/>
      <c r="C70" s="107"/>
      <c r="D70" s="107"/>
      <c r="E70" s="107"/>
      <c r="F70" s="107"/>
      <c r="G70" s="87" t="s">
        <v>154</v>
      </c>
      <c r="H70" s="98" t="s">
        <v>145</v>
      </c>
      <c r="I70" s="82"/>
      <c r="J70" s="95"/>
      <c r="K70" s="160"/>
    </row>
    <row r="71" spans="1:11" ht="12.75">
      <c r="A71" s="101" t="s">
        <v>200</v>
      </c>
      <c r="B71" s="107"/>
      <c r="C71" s="107"/>
      <c r="D71" s="107"/>
      <c r="E71" s="107"/>
      <c r="F71" s="107"/>
      <c r="G71" s="82"/>
      <c r="H71" s="98"/>
      <c r="I71" s="82"/>
      <c r="J71" s="95"/>
      <c r="K71" s="159">
        <f>K72</f>
        <v>108.3</v>
      </c>
    </row>
    <row r="72" spans="1:11" ht="12.75">
      <c r="A72" s="102" t="s">
        <v>201</v>
      </c>
      <c r="B72" s="107"/>
      <c r="C72" s="107"/>
      <c r="D72" s="107"/>
      <c r="E72" s="107"/>
      <c r="F72" s="107"/>
      <c r="G72" s="82" t="s">
        <v>202</v>
      </c>
      <c r="H72" s="95" t="s">
        <v>203</v>
      </c>
      <c r="I72" s="82" t="s">
        <v>242</v>
      </c>
      <c r="J72" s="95" t="s">
        <v>234</v>
      </c>
      <c r="K72" s="159">
        <f>K73</f>
        <v>108.3</v>
      </c>
    </row>
    <row r="73" spans="1:11" ht="12.75">
      <c r="A73" s="102" t="s">
        <v>251</v>
      </c>
      <c r="B73" s="107"/>
      <c r="C73" s="107"/>
      <c r="D73" s="107"/>
      <c r="E73" s="107"/>
      <c r="F73" s="107"/>
      <c r="G73" s="87" t="s">
        <v>204</v>
      </c>
      <c r="H73" s="98" t="s">
        <v>205</v>
      </c>
      <c r="I73" s="82"/>
      <c r="J73" s="95"/>
      <c r="K73" s="160">
        <f>K74</f>
        <v>108.3</v>
      </c>
    </row>
    <row r="74" spans="1:11" ht="12.75">
      <c r="A74" s="102" t="s">
        <v>206</v>
      </c>
      <c r="B74" s="107"/>
      <c r="C74" s="107"/>
      <c r="D74" s="107"/>
      <c r="E74" s="107"/>
      <c r="F74" s="107"/>
      <c r="G74" s="87" t="s">
        <v>204</v>
      </c>
      <c r="H74" s="98" t="s">
        <v>205</v>
      </c>
      <c r="I74" s="82"/>
      <c r="J74" s="95"/>
      <c r="K74" s="160">
        <v>108.3</v>
      </c>
    </row>
    <row r="75" spans="1:11" ht="12.75">
      <c r="A75" s="91" t="s">
        <v>37</v>
      </c>
      <c r="B75" s="107"/>
      <c r="C75" s="107"/>
      <c r="D75" s="107"/>
      <c r="E75" s="107"/>
      <c r="F75" s="107"/>
      <c r="G75" s="87"/>
      <c r="H75" s="98"/>
      <c r="I75" s="82"/>
      <c r="J75" s="95"/>
      <c r="K75" s="160"/>
    </row>
    <row r="76" spans="1:11" ht="12.75">
      <c r="A76" s="101" t="s">
        <v>136</v>
      </c>
      <c r="B76" s="107"/>
      <c r="C76" s="107"/>
      <c r="D76" s="107"/>
      <c r="E76" s="107"/>
      <c r="F76" s="107"/>
      <c r="G76" s="82" t="s">
        <v>207</v>
      </c>
      <c r="H76" s="98"/>
      <c r="I76" s="82"/>
      <c r="J76" s="95"/>
      <c r="K76" s="159">
        <f>K77</f>
        <v>646.7</v>
      </c>
    </row>
    <row r="77" spans="1:11" ht="12.75">
      <c r="A77" s="89" t="s">
        <v>187</v>
      </c>
      <c r="B77" s="107"/>
      <c r="C77" s="107"/>
      <c r="D77" s="107"/>
      <c r="E77" s="107"/>
      <c r="F77" s="107"/>
      <c r="G77" s="87" t="s">
        <v>155</v>
      </c>
      <c r="H77" s="95" t="s">
        <v>177</v>
      </c>
      <c r="I77" s="82" t="s">
        <v>221</v>
      </c>
      <c r="J77" s="95" t="s">
        <v>243</v>
      </c>
      <c r="K77" s="160">
        <f>K78</f>
        <v>646.7</v>
      </c>
    </row>
    <row r="78" spans="1:11" ht="12.75">
      <c r="A78" s="100" t="s">
        <v>178</v>
      </c>
      <c r="B78" s="107"/>
      <c r="C78" s="107"/>
      <c r="D78" s="107"/>
      <c r="E78" s="107"/>
      <c r="F78" s="107"/>
      <c r="G78" s="87" t="s">
        <v>155</v>
      </c>
      <c r="H78" s="95" t="s">
        <v>179</v>
      </c>
      <c r="I78" s="82"/>
      <c r="J78" s="95"/>
      <c r="K78" s="160">
        <f>K79</f>
        <v>646.7</v>
      </c>
    </row>
    <row r="79" spans="1:11" ht="12.75">
      <c r="A79" s="92" t="s">
        <v>180</v>
      </c>
      <c r="B79" s="107"/>
      <c r="C79" s="107"/>
      <c r="D79" s="107"/>
      <c r="E79" s="107"/>
      <c r="F79" s="107"/>
      <c r="G79" s="87" t="s">
        <v>155</v>
      </c>
      <c r="H79" s="98" t="s">
        <v>145</v>
      </c>
      <c r="I79" s="82"/>
      <c r="J79" s="95"/>
      <c r="K79" s="160">
        <v>646.7</v>
      </c>
    </row>
    <row r="80" spans="1:11" ht="12.75">
      <c r="A80" s="99" t="s">
        <v>88</v>
      </c>
      <c r="B80" s="107"/>
      <c r="C80" s="107"/>
      <c r="D80" s="107"/>
      <c r="E80" s="107"/>
      <c r="F80" s="107"/>
      <c r="G80" s="82" t="s">
        <v>208</v>
      </c>
      <c r="H80" s="98"/>
      <c r="I80" s="82"/>
      <c r="J80" s="95"/>
      <c r="K80" s="159">
        <f>K82</f>
        <v>1</v>
      </c>
    </row>
    <row r="81" spans="1:11" ht="13.5">
      <c r="A81" s="115" t="s">
        <v>231</v>
      </c>
      <c r="B81" s="107"/>
      <c r="C81" s="107"/>
      <c r="D81" s="107"/>
      <c r="E81" s="107"/>
      <c r="F81" s="107"/>
      <c r="G81" s="82" t="s">
        <v>156</v>
      </c>
      <c r="H81" s="98"/>
      <c r="I81" s="82"/>
      <c r="J81" s="95"/>
      <c r="K81" s="159"/>
    </row>
    <row r="82" spans="1:11" ht="12.75">
      <c r="A82" s="89" t="s">
        <v>187</v>
      </c>
      <c r="B82" s="107"/>
      <c r="C82" s="107"/>
      <c r="D82" s="107"/>
      <c r="E82" s="107"/>
      <c r="F82" s="107"/>
      <c r="G82" s="87" t="s">
        <v>156</v>
      </c>
      <c r="H82" s="95" t="s">
        <v>177</v>
      </c>
      <c r="I82" s="82" t="s">
        <v>221</v>
      </c>
      <c r="J82" s="95" t="s">
        <v>232</v>
      </c>
      <c r="K82" s="159">
        <f>1</f>
        <v>1</v>
      </c>
    </row>
    <row r="83" spans="1:11" ht="12.75">
      <c r="A83" s="100" t="s">
        <v>178</v>
      </c>
      <c r="B83" s="107"/>
      <c r="C83" s="107"/>
      <c r="D83" s="107"/>
      <c r="E83" s="107"/>
      <c r="F83" s="107"/>
      <c r="G83" s="87" t="s">
        <v>156</v>
      </c>
      <c r="H83" s="95" t="s">
        <v>179</v>
      </c>
      <c r="I83" s="82"/>
      <c r="J83" s="95"/>
      <c r="K83" s="160">
        <f>K84</f>
        <v>1</v>
      </c>
    </row>
    <row r="84" spans="1:11" ht="12.75">
      <c r="A84" s="92" t="s">
        <v>180</v>
      </c>
      <c r="B84" s="107"/>
      <c r="C84" s="107"/>
      <c r="D84" s="107"/>
      <c r="E84" s="107"/>
      <c r="F84" s="107"/>
      <c r="G84" s="87" t="s">
        <v>156</v>
      </c>
      <c r="H84" s="98" t="s">
        <v>145</v>
      </c>
      <c r="I84" s="82"/>
      <c r="J84" s="95"/>
      <c r="K84" s="160">
        <v>1</v>
      </c>
    </row>
    <row r="85" spans="1:11" ht="12.75">
      <c r="A85" s="99" t="s">
        <v>53</v>
      </c>
      <c r="B85" s="108"/>
      <c r="C85" s="108"/>
      <c r="D85" s="108"/>
      <c r="E85" s="108"/>
      <c r="F85" s="108"/>
      <c r="G85" s="82"/>
      <c r="H85" s="95"/>
      <c r="I85" s="82"/>
      <c r="J85" s="95"/>
      <c r="K85" s="159">
        <f>K93+K87</f>
        <v>50</v>
      </c>
    </row>
    <row r="86" spans="1:11" ht="12.75">
      <c r="A86" s="99" t="s">
        <v>5</v>
      </c>
      <c r="B86" s="107"/>
      <c r="C86" s="107"/>
      <c r="D86" s="107"/>
      <c r="E86" s="107"/>
      <c r="F86" s="107"/>
      <c r="G86" s="82" t="s">
        <v>209</v>
      </c>
      <c r="H86" s="98"/>
      <c r="I86" s="82"/>
      <c r="J86" s="95"/>
      <c r="K86" s="159"/>
    </row>
    <row r="87" spans="1:11" ht="12.75">
      <c r="A87" s="89" t="s">
        <v>187</v>
      </c>
      <c r="B87" s="107"/>
      <c r="C87" s="107"/>
      <c r="D87" s="107"/>
      <c r="E87" s="107"/>
      <c r="F87" s="107"/>
      <c r="G87" s="87" t="s">
        <v>157</v>
      </c>
      <c r="H87" s="95" t="s">
        <v>177</v>
      </c>
      <c r="I87" s="82" t="s">
        <v>233</v>
      </c>
      <c r="J87" s="95" t="s">
        <v>220</v>
      </c>
      <c r="K87" s="159">
        <f>K88+K91</f>
        <v>40</v>
      </c>
    </row>
    <row r="88" spans="1:11" ht="12.75">
      <c r="A88" s="100" t="s">
        <v>178</v>
      </c>
      <c r="B88" s="107"/>
      <c r="C88" s="107"/>
      <c r="D88" s="107"/>
      <c r="E88" s="107"/>
      <c r="F88" s="107"/>
      <c r="G88" s="87" t="s">
        <v>157</v>
      </c>
      <c r="H88" s="95" t="s">
        <v>179</v>
      </c>
      <c r="I88" s="82"/>
      <c r="J88" s="95"/>
      <c r="K88" s="160">
        <f>K89</f>
        <v>30</v>
      </c>
    </row>
    <row r="89" spans="1:11" ht="12.75">
      <c r="A89" s="92" t="s">
        <v>180</v>
      </c>
      <c r="B89" s="107"/>
      <c r="C89" s="107"/>
      <c r="D89" s="107"/>
      <c r="E89" s="107"/>
      <c r="F89" s="107"/>
      <c r="G89" s="87" t="s">
        <v>157</v>
      </c>
      <c r="H89" s="98" t="s">
        <v>145</v>
      </c>
      <c r="I89" s="82"/>
      <c r="J89" s="95"/>
      <c r="K89" s="160">
        <v>30</v>
      </c>
    </row>
    <row r="90" spans="1:11" ht="12.75">
      <c r="A90" s="81" t="s">
        <v>244</v>
      </c>
      <c r="B90" s="107"/>
      <c r="C90" s="107"/>
      <c r="D90" s="107"/>
      <c r="E90" s="107"/>
      <c r="F90" s="107"/>
      <c r="G90" s="87"/>
      <c r="H90" s="98"/>
      <c r="I90" s="82"/>
      <c r="J90" s="95"/>
      <c r="K90" s="160"/>
    </row>
    <row r="91" spans="1:11" ht="25.5">
      <c r="A91" s="114" t="s">
        <v>245</v>
      </c>
      <c r="B91" s="107"/>
      <c r="C91" s="107"/>
      <c r="D91" s="107"/>
      <c r="E91" s="107"/>
      <c r="F91" s="107"/>
      <c r="G91" s="87" t="s">
        <v>157</v>
      </c>
      <c r="H91" s="98" t="s">
        <v>145</v>
      </c>
      <c r="I91" s="82"/>
      <c r="J91" s="95"/>
      <c r="K91" s="160">
        <v>10</v>
      </c>
    </row>
    <row r="92" spans="1:11" ht="12.75">
      <c r="A92" s="99" t="s">
        <v>210</v>
      </c>
      <c r="B92" s="107"/>
      <c r="C92" s="107"/>
      <c r="D92" s="107"/>
      <c r="E92" s="107"/>
      <c r="F92" s="107"/>
      <c r="G92" s="82" t="s">
        <v>158</v>
      </c>
      <c r="H92" s="98"/>
      <c r="I92" s="82"/>
      <c r="J92" s="95"/>
      <c r="K92" s="159"/>
    </row>
    <row r="93" spans="1:11" ht="12.75">
      <c r="A93" s="89" t="s">
        <v>187</v>
      </c>
      <c r="B93" s="107"/>
      <c r="C93" s="107"/>
      <c r="D93" s="107"/>
      <c r="E93" s="107"/>
      <c r="F93" s="107"/>
      <c r="G93" s="87" t="s">
        <v>158</v>
      </c>
      <c r="H93" s="95" t="s">
        <v>177</v>
      </c>
      <c r="I93" s="82" t="s">
        <v>233</v>
      </c>
      <c r="J93" s="95" t="s">
        <v>234</v>
      </c>
      <c r="K93" s="159">
        <f>K94</f>
        <v>10</v>
      </c>
    </row>
    <row r="94" spans="1:11" ht="12.75">
      <c r="A94" s="100" t="s">
        <v>178</v>
      </c>
      <c r="B94" s="107"/>
      <c r="C94" s="107"/>
      <c r="D94" s="107"/>
      <c r="E94" s="107"/>
      <c r="F94" s="107"/>
      <c r="G94" s="87" t="s">
        <v>158</v>
      </c>
      <c r="H94" s="95" t="s">
        <v>179</v>
      </c>
      <c r="I94" s="82"/>
      <c r="J94" s="95"/>
      <c r="K94" s="160">
        <f>K95</f>
        <v>10</v>
      </c>
    </row>
    <row r="95" spans="1:11" ht="12.75">
      <c r="A95" s="92" t="s">
        <v>180</v>
      </c>
      <c r="B95" s="107"/>
      <c r="C95" s="107"/>
      <c r="D95" s="107"/>
      <c r="E95" s="107"/>
      <c r="F95" s="107"/>
      <c r="G95" s="87" t="s">
        <v>158</v>
      </c>
      <c r="H95" s="98" t="s">
        <v>145</v>
      </c>
      <c r="I95" s="82"/>
      <c r="J95" s="95"/>
      <c r="K95" s="160">
        <v>10</v>
      </c>
    </row>
    <row r="96" spans="1:11" ht="12.75">
      <c r="A96" s="99" t="s">
        <v>211</v>
      </c>
      <c r="B96" s="107"/>
      <c r="C96" s="107"/>
      <c r="D96" s="107"/>
      <c r="E96" s="107"/>
      <c r="F96" s="107"/>
      <c r="G96" s="87"/>
      <c r="H96" s="98"/>
      <c r="I96" s="82"/>
      <c r="J96" s="95"/>
      <c r="K96" s="159">
        <f>K98+K101</f>
        <v>27013.2</v>
      </c>
    </row>
    <row r="97" spans="1:11" ht="12.75">
      <c r="A97" s="99" t="s">
        <v>49</v>
      </c>
      <c r="B97" s="107"/>
      <c r="C97" s="107"/>
      <c r="D97" s="107"/>
      <c r="E97" s="107"/>
      <c r="F97" s="107"/>
      <c r="G97" s="82" t="s">
        <v>236</v>
      </c>
      <c r="H97" s="98"/>
      <c r="I97" s="82" t="s">
        <v>235</v>
      </c>
      <c r="J97" s="95" t="s">
        <v>219</v>
      </c>
      <c r="K97" s="159"/>
    </row>
    <row r="98" spans="1:11" ht="12.75">
      <c r="A98" s="99" t="s">
        <v>237</v>
      </c>
      <c r="B98" s="107"/>
      <c r="C98" s="107"/>
      <c r="D98" s="107"/>
      <c r="E98" s="107"/>
      <c r="F98" s="107"/>
      <c r="G98" s="82"/>
      <c r="H98" s="98"/>
      <c r="I98" s="82"/>
      <c r="J98" s="95"/>
      <c r="K98" s="159">
        <f>K99</f>
        <v>26557.4</v>
      </c>
    </row>
    <row r="99" spans="1:11" ht="12.75">
      <c r="A99" s="92" t="s">
        <v>238</v>
      </c>
      <c r="B99" s="107"/>
      <c r="C99" s="107"/>
      <c r="D99" s="107"/>
      <c r="E99" s="107"/>
      <c r="F99" s="107"/>
      <c r="G99" s="87" t="s">
        <v>159</v>
      </c>
      <c r="H99" s="95" t="s">
        <v>213</v>
      </c>
      <c r="I99" s="82"/>
      <c r="J99" s="95"/>
      <c r="K99" s="160">
        <f>K100</f>
        <v>26557.4</v>
      </c>
    </row>
    <row r="100" spans="1:11" ht="25.5">
      <c r="A100" s="103" t="s">
        <v>212</v>
      </c>
      <c r="B100" s="107"/>
      <c r="C100" s="107"/>
      <c r="D100" s="107"/>
      <c r="E100" s="107"/>
      <c r="F100" s="107"/>
      <c r="G100" s="87" t="s">
        <v>159</v>
      </c>
      <c r="H100" s="98" t="s">
        <v>214</v>
      </c>
      <c r="I100" s="82"/>
      <c r="J100" s="95"/>
      <c r="K100" s="160">
        <v>26557.4</v>
      </c>
    </row>
    <row r="101" spans="1:11" ht="12.75">
      <c r="A101" s="99" t="s">
        <v>246</v>
      </c>
      <c r="B101" s="107"/>
      <c r="C101" s="107"/>
      <c r="D101" s="107"/>
      <c r="E101" s="107"/>
      <c r="F101" s="107"/>
      <c r="G101" s="82"/>
      <c r="H101" s="98"/>
      <c r="I101" s="82"/>
      <c r="J101" s="95"/>
      <c r="K101" s="159">
        <f>K102</f>
        <v>455.8</v>
      </c>
    </row>
    <row r="102" spans="1:11" ht="12.75">
      <c r="A102" s="92" t="s">
        <v>238</v>
      </c>
      <c r="B102" s="107"/>
      <c r="C102" s="107"/>
      <c r="D102" s="107"/>
      <c r="E102" s="107"/>
      <c r="F102" s="107"/>
      <c r="G102" s="87" t="s">
        <v>239</v>
      </c>
      <c r="H102" s="95" t="s">
        <v>213</v>
      </c>
      <c r="I102" s="82"/>
      <c r="J102" s="95"/>
      <c r="K102" s="160">
        <f>K103</f>
        <v>455.8</v>
      </c>
    </row>
    <row r="103" spans="1:11" ht="25.5">
      <c r="A103" s="103" t="s">
        <v>212</v>
      </c>
      <c r="B103" s="107"/>
      <c r="C103" s="107"/>
      <c r="D103" s="107"/>
      <c r="E103" s="107"/>
      <c r="F103" s="107"/>
      <c r="G103" s="87" t="s">
        <v>239</v>
      </c>
      <c r="H103" s="98" t="s">
        <v>214</v>
      </c>
      <c r="I103" s="82"/>
      <c r="J103" s="95"/>
      <c r="K103" s="160">
        <v>455.8</v>
      </c>
    </row>
    <row r="104" spans="1:11" ht="12.75">
      <c r="A104" s="99" t="s">
        <v>215</v>
      </c>
      <c r="B104" s="107"/>
      <c r="C104" s="107"/>
      <c r="D104" s="107"/>
      <c r="E104" s="107"/>
      <c r="F104" s="107"/>
      <c r="G104" s="87"/>
      <c r="H104" s="98"/>
      <c r="I104" s="82"/>
      <c r="J104" s="95"/>
      <c r="K104" s="159">
        <f>K105+K111</f>
        <v>3456</v>
      </c>
    </row>
    <row r="105" spans="1:11" ht="12.75">
      <c r="A105" s="99" t="s">
        <v>52</v>
      </c>
      <c r="B105" s="107"/>
      <c r="C105" s="107"/>
      <c r="D105" s="107"/>
      <c r="E105" s="107"/>
      <c r="F105" s="107"/>
      <c r="G105" s="82" t="s">
        <v>240</v>
      </c>
      <c r="H105" s="98"/>
      <c r="I105" s="82" t="s">
        <v>248</v>
      </c>
      <c r="J105" s="95" t="s">
        <v>219</v>
      </c>
      <c r="K105" s="159">
        <f>K106</f>
        <v>10</v>
      </c>
    </row>
    <row r="106" spans="1:11" ht="12.75">
      <c r="A106" s="89" t="s">
        <v>187</v>
      </c>
      <c r="B106" s="107"/>
      <c r="C106" s="107"/>
      <c r="D106" s="107"/>
      <c r="E106" s="107"/>
      <c r="F106" s="107"/>
      <c r="G106" s="87" t="s">
        <v>153</v>
      </c>
      <c r="H106" s="95" t="s">
        <v>177</v>
      </c>
      <c r="I106" s="82"/>
      <c r="J106" s="95"/>
      <c r="K106" s="160">
        <f>K107</f>
        <v>10</v>
      </c>
    </row>
    <row r="107" spans="1:11" ht="12.75">
      <c r="A107" s="100" t="s">
        <v>178</v>
      </c>
      <c r="B107" s="107"/>
      <c r="C107" s="107"/>
      <c r="D107" s="107"/>
      <c r="E107" s="107"/>
      <c r="F107" s="107"/>
      <c r="G107" s="87" t="s">
        <v>153</v>
      </c>
      <c r="H107" s="95" t="s">
        <v>179</v>
      </c>
      <c r="I107" s="82"/>
      <c r="J107" s="95"/>
      <c r="K107" s="160">
        <f>K108</f>
        <v>10</v>
      </c>
    </row>
    <row r="108" spans="1:11" ht="12.75">
      <c r="A108" s="92" t="s">
        <v>180</v>
      </c>
      <c r="B108" s="107"/>
      <c r="C108" s="107"/>
      <c r="D108" s="107"/>
      <c r="E108" s="107"/>
      <c r="F108" s="107"/>
      <c r="G108" s="87" t="s">
        <v>153</v>
      </c>
      <c r="H108" s="98" t="s">
        <v>145</v>
      </c>
      <c r="I108" s="82"/>
      <c r="J108" s="95"/>
      <c r="K108" s="160">
        <v>10</v>
      </c>
    </row>
    <row r="109" spans="1:11" ht="12.75">
      <c r="A109" s="101" t="s">
        <v>41</v>
      </c>
      <c r="B109" s="107"/>
      <c r="C109" s="107"/>
      <c r="D109" s="107"/>
      <c r="E109" s="107"/>
      <c r="F109" s="107"/>
      <c r="G109" s="87"/>
      <c r="H109" s="98"/>
      <c r="I109" s="82"/>
      <c r="J109" s="95"/>
      <c r="K109" s="160"/>
    </row>
    <row r="110" spans="1:11" ht="13.5">
      <c r="A110" s="116" t="s">
        <v>247</v>
      </c>
      <c r="B110" s="107"/>
      <c r="C110" s="107"/>
      <c r="D110" s="107"/>
      <c r="E110" s="107"/>
      <c r="F110" s="107"/>
      <c r="G110" s="87" t="s">
        <v>153</v>
      </c>
      <c r="H110" s="98" t="s">
        <v>145</v>
      </c>
      <c r="I110" s="82"/>
      <c r="J110" s="95"/>
      <c r="K110" s="160">
        <v>10</v>
      </c>
    </row>
    <row r="111" spans="1:11" ht="12.75">
      <c r="A111" s="101" t="s">
        <v>406</v>
      </c>
      <c r="B111" s="107"/>
      <c r="C111" s="107"/>
      <c r="D111" s="107"/>
      <c r="E111" s="107"/>
      <c r="F111" s="107"/>
      <c r="G111" s="87" t="s">
        <v>161</v>
      </c>
      <c r="H111" s="98" t="s">
        <v>145</v>
      </c>
      <c r="I111" s="82" t="s">
        <v>248</v>
      </c>
      <c r="J111" s="95" t="s">
        <v>220</v>
      </c>
      <c r="K111" s="159">
        <f>3271+175</f>
        <v>3446</v>
      </c>
    </row>
    <row r="112" spans="1:11" ht="12.75">
      <c r="A112" s="101" t="s">
        <v>1</v>
      </c>
      <c r="B112" s="107"/>
      <c r="C112" s="107"/>
      <c r="D112" s="107"/>
      <c r="E112" s="107"/>
      <c r="F112" s="107"/>
      <c r="G112" s="87"/>
      <c r="H112" s="98"/>
      <c r="I112" s="82"/>
      <c r="J112" s="95"/>
      <c r="K112" s="160"/>
    </row>
    <row r="113" spans="1:11" ht="12.75">
      <c r="A113" s="101" t="s">
        <v>41</v>
      </c>
      <c r="B113" s="107"/>
      <c r="C113" s="107"/>
      <c r="D113" s="107"/>
      <c r="E113" s="107"/>
      <c r="F113" s="107"/>
      <c r="G113" s="82" t="s">
        <v>225</v>
      </c>
      <c r="H113" s="98"/>
      <c r="I113" s="82" t="s">
        <v>219</v>
      </c>
      <c r="J113" s="95" t="s">
        <v>226</v>
      </c>
      <c r="K113" s="160"/>
    </row>
    <row r="114" spans="1:11" ht="13.5">
      <c r="A114" s="116" t="s">
        <v>361</v>
      </c>
      <c r="B114" s="107"/>
      <c r="C114" s="107"/>
      <c r="D114" s="107"/>
      <c r="E114" s="107"/>
      <c r="F114" s="107"/>
      <c r="G114" s="87"/>
      <c r="H114" s="98"/>
      <c r="I114" s="82"/>
      <c r="J114" s="95"/>
      <c r="K114" s="160"/>
    </row>
    <row r="115" spans="1:11" ht="12.75">
      <c r="A115" s="89" t="s">
        <v>187</v>
      </c>
      <c r="B115" s="107"/>
      <c r="C115" s="107"/>
      <c r="D115" s="107"/>
      <c r="E115" s="107"/>
      <c r="F115" s="107"/>
      <c r="G115" s="82" t="s">
        <v>160</v>
      </c>
      <c r="H115" s="95" t="s">
        <v>177</v>
      </c>
      <c r="I115" s="82"/>
      <c r="J115" s="95"/>
      <c r="K115" s="159">
        <f>K116</f>
        <v>2</v>
      </c>
    </row>
    <row r="116" spans="1:11" ht="12.75">
      <c r="A116" s="100" t="s">
        <v>178</v>
      </c>
      <c r="B116" s="107"/>
      <c r="C116" s="107"/>
      <c r="D116" s="107"/>
      <c r="E116" s="107"/>
      <c r="F116" s="107"/>
      <c r="G116" s="82" t="s">
        <v>160</v>
      </c>
      <c r="H116" s="95" t="s">
        <v>179</v>
      </c>
      <c r="I116" s="82"/>
      <c r="J116" s="95"/>
      <c r="K116" s="160">
        <f>K117</f>
        <v>2</v>
      </c>
    </row>
    <row r="117" spans="1:11" ht="12.75">
      <c r="A117" s="92" t="s">
        <v>180</v>
      </c>
      <c r="B117" s="107"/>
      <c r="C117" s="107"/>
      <c r="D117" s="107"/>
      <c r="E117" s="107"/>
      <c r="F117" s="107"/>
      <c r="G117" s="87" t="s">
        <v>160</v>
      </c>
      <c r="H117" s="98" t="s">
        <v>145</v>
      </c>
      <c r="I117" s="82"/>
      <c r="J117" s="95"/>
      <c r="K117" s="160">
        <v>2</v>
      </c>
    </row>
    <row r="118" spans="1:11" ht="13.5">
      <c r="A118" s="116" t="s">
        <v>227</v>
      </c>
      <c r="B118" s="107"/>
      <c r="C118" s="107"/>
      <c r="D118" s="107"/>
      <c r="E118" s="107"/>
      <c r="F118" s="107"/>
      <c r="G118" s="87"/>
      <c r="H118" s="98"/>
      <c r="I118" s="82"/>
      <c r="J118" s="95"/>
      <c r="K118" s="160"/>
    </row>
    <row r="119" spans="1:11" ht="12.75">
      <c r="A119" s="89" t="s">
        <v>187</v>
      </c>
      <c r="B119" s="107"/>
      <c r="C119" s="107"/>
      <c r="D119" s="107"/>
      <c r="E119" s="107"/>
      <c r="F119" s="107"/>
      <c r="G119" s="82" t="s">
        <v>160</v>
      </c>
      <c r="H119" s="95" t="s">
        <v>177</v>
      </c>
      <c r="I119" s="82"/>
      <c r="J119" s="95"/>
      <c r="K119" s="159">
        <f>K120</f>
        <v>1</v>
      </c>
    </row>
    <row r="120" spans="1:11" ht="12.75">
      <c r="A120" s="100" t="s">
        <v>178</v>
      </c>
      <c r="B120" s="107"/>
      <c r="C120" s="107"/>
      <c r="D120" s="107"/>
      <c r="E120" s="107"/>
      <c r="F120" s="107"/>
      <c r="G120" s="82" t="s">
        <v>160</v>
      </c>
      <c r="H120" s="95" t="s">
        <v>179</v>
      </c>
      <c r="I120" s="82"/>
      <c r="J120" s="95"/>
      <c r="K120" s="160">
        <f>K121</f>
        <v>1</v>
      </c>
    </row>
    <row r="121" spans="1:11" ht="12.75">
      <c r="A121" s="92" t="s">
        <v>180</v>
      </c>
      <c r="B121" s="107"/>
      <c r="C121" s="107"/>
      <c r="D121" s="107"/>
      <c r="E121" s="107"/>
      <c r="F121" s="107"/>
      <c r="G121" s="87" t="s">
        <v>160</v>
      </c>
      <c r="H121" s="98" t="s">
        <v>145</v>
      </c>
      <c r="I121" s="82"/>
      <c r="J121" s="95"/>
      <c r="K121" s="160">
        <v>1</v>
      </c>
    </row>
    <row r="122" spans="1:11" ht="13.5">
      <c r="A122" s="116" t="s">
        <v>228</v>
      </c>
      <c r="B122" s="107"/>
      <c r="C122" s="107"/>
      <c r="D122" s="107"/>
      <c r="E122" s="107"/>
      <c r="F122" s="107"/>
      <c r="G122" s="87"/>
      <c r="H122" s="98"/>
      <c r="I122" s="82"/>
      <c r="J122" s="95"/>
      <c r="K122" s="160"/>
    </row>
    <row r="123" spans="1:11" ht="12.75">
      <c r="A123" s="89" t="s">
        <v>187</v>
      </c>
      <c r="B123" s="107"/>
      <c r="C123" s="107"/>
      <c r="D123" s="107"/>
      <c r="E123" s="107"/>
      <c r="F123" s="107"/>
      <c r="G123" s="82" t="s">
        <v>160</v>
      </c>
      <c r="H123" s="95" t="s">
        <v>177</v>
      </c>
      <c r="I123" s="82"/>
      <c r="J123" s="95"/>
      <c r="K123" s="159">
        <f>K124</f>
        <v>6</v>
      </c>
    </row>
    <row r="124" spans="1:11" ht="12.75">
      <c r="A124" s="100" t="s">
        <v>178</v>
      </c>
      <c r="B124" s="107"/>
      <c r="C124" s="107"/>
      <c r="D124" s="107"/>
      <c r="E124" s="107"/>
      <c r="F124" s="107"/>
      <c r="G124" s="82" t="s">
        <v>160</v>
      </c>
      <c r="H124" s="95" t="s">
        <v>179</v>
      </c>
      <c r="I124" s="82"/>
      <c r="J124" s="95"/>
      <c r="K124" s="160">
        <f>K125</f>
        <v>6</v>
      </c>
    </row>
    <row r="125" spans="1:11" ht="12.75">
      <c r="A125" s="92" t="s">
        <v>180</v>
      </c>
      <c r="B125" s="107"/>
      <c r="C125" s="107"/>
      <c r="D125" s="107"/>
      <c r="E125" s="107"/>
      <c r="F125" s="107"/>
      <c r="G125" s="87" t="s">
        <v>160</v>
      </c>
      <c r="H125" s="98" t="s">
        <v>145</v>
      </c>
      <c r="I125" s="87"/>
      <c r="J125" s="98"/>
      <c r="K125" s="160">
        <v>6</v>
      </c>
    </row>
    <row r="126" spans="1:11" ht="12.75">
      <c r="A126" s="102"/>
      <c r="B126" s="107"/>
      <c r="C126" s="107"/>
      <c r="D126" s="107"/>
      <c r="E126" s="107"/>
      <c r="F126" s="107"/>
      <c r="G126" s="87"/>
      <c r="H126" s="98"/>
      <c r="I126" s="87"/>
      <c r="J126" s="98"/>
      <c r="K126" s="164"/>
    </row>
    <row r="127" spans="1:11" ht="12.75">
      <c r="A127" s="112" t="s">
        <v>249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165">
        <v>34128.2</v>
      </c>
    </row>
    <row r="128" ht="12.75">
      <c r="K128" s="186">
        <v>34128.2</v>
      </c>
    </row>
    <row r="129" ht="12.75">
      <c r="K129" s="80">
        <f>K127-K128</f>
        <v>0</v>
      </c>
    </row>
  </sheetData>
  <sheetProtection/>
  <mergeCells count="9">
    <mergeCell ref="A10:K10"/>
    <mergeCell ref="A11:K11"/>
    <mergeCell ref="A12:K12"/>
    <mergeCell ref="A14:A15"/>
    <mergeCell ref="G14:G15"/>
    <mergeCell ref="H14:H15"/>
    <mergeCell ref="I14:I15"/>
    <mergeCell ref="J14:J15"/>
    <mergeCell ref="K14:K15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80.00390625" style="0" customWidth="1"/>
    <col min="2" max="2" width="5.375" style="0" hidden="1" customWidth="1"/>
    <col min="3" max="3" width="9.125" style="0" hidden="1" customWidth="1"/>
    <col min="4" max="4" width="10.125" style="0" hidden="1" customWidth="1"/>
    <col min="5" max="6" width="9.125" style="0" hidden="1" customWidth="1"/>
    <col min="7" max="7" width="11.875" style="0" customWidth="1"/>
    <col min="8" max="8" width="7.75390625" style="0" customWidth="1"/>
    <col min="9" max="9" width="8.625" style="0" customWidth="1"/>
    <col min="10" max="10" width="8.875" style="0" customWidth="1"/>
    <col min="11" max="11" width="9.125" style="0" customWidth="1"/>
    <col min="12" max="12" width="8.125" style="0" customWidth="1"/>
  </cols>
  <sheetData>
    <row r="1" ht="12.75">
      <c r="K1" s="80"/>
    </row>
    <row r="2" ht="12.75">
      <c r="H2" t="s">
        <v>374</v>
      </c>
    </row>
    <row r="3" spans="1:10" ht="12.75">
      <c r="A3" s="11"/>
      <c r="B3" s="11"/>
      <c r="C3" s="11"/>
      <c r="D3" s="11"/>
      <c r="E3" s="11"/>
      <c r="F3" s="11"/>
      <c r="G3" s="11"/>
      <c r="H3" s="1" t="s">
        <v>350</v>
      </c>
      <c r="I3" s="28"/>
      <c r="J3" s="10"/>
    </row>
    <row r="4" spans="1:10" ht="12.75">
      <c r="A4" s="11"/>
      <c r="B4" s="11"/>
      <c r="C4" s="11"/>
      <c r="D4" s="11"/>
      <c r="E4" s="11"/>
      <c r="F4" s="11"/>
      <c r="G4" s="11"/>
      <c r="H4" s="1" t="s">
        <v>74</v>
      </c>
      <c r="I4" s="28"/>
      <c r="J4" s="10"/>
    </row>
    <row r="5" spans="1:10" ht="12.75">
      <c r="A5" s="11"/>
      <c r="B5" s="11"/>
      <c r="C5" s="11"/>
      <c r="D5" s="11"/>
      <c r="E5" s="11"/>
      <c r="F5" s="11"/>
      <c r="G5" s="11"/>
      <c r="H5" s="1" t="s">
        <v>64</v>
      </c>
      <c r="I5" s="28"/>
      <c r="J5" s="10"/>
    </row>
    <row r="6" spans="1:10" ht="12.75">
      <c r="A6" s="11"/>
      <c r="B6" s="11"/>
      <c r="C6" s="11"/>
      <c r="D6" s="11"/>
      <c r="E6" s="11"/>
      <c r="F6" s="11"/>
      <c r="G6" s="11"/>
      <c r="H6" s="1" t="s">
        <v>386</v>
      </c>
      <c r="I6" s="28"/>
      <c r="J6" s="10"/>
    </row>
    <row r="7" spans="1:10" ht="12.75">
      <c r="A7" s="11"/>
      <c r="B7" s="11"/>
      <c r="C7" s="11"/>
      <c r="D7" s="11"/>
      <c r="E7" s="11"/>
      <c r="F7" s="11"/>
      <c r="G7" s="11"/>
      <c r="H7" s="1" t="s">
        <v>387</v>
      </c>
      <c r="I7" s="28"/>
      <c r="J7" s="10"/>
    </row>
    <row r="8" spans="1:10" ht="12.75">
      <c r="A8" s="11"/>
      <c r="B8" s="11"/>
      <c r="C8" s="11"/>
      <c r="D8" s="11"/>
      <c r="E8" s="11"/>
      <c r="F8" s="11"/>
      <c r="G8" s="11"/>
      <c r="H8" s="168" t="s">
        <v>407</v>
      </c>
      <c r="I8" s="168"/>
      <c r="J8" s="184"/>
    </row>
    <row r="9" spans="1:11" ht="12.75">
      <c r="A9" s="11"/>
      <c r="B9" s="11"/>
      <c r="C9" s="11"/>
      <c r="D9" s="11"/>
      <c r="E9" s="11"/>
      <c r="F9" s="11"/>
      <c r="G9" s="11"/>
      <c r="H9" s="11"/>
      <c r="I9" s="13"/>
      <c r="J9" s="13"/>
      <c r="K9" s="13"/>
    </row>
    <row r="10" spans="1:1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200" t="s">
        <v>392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12.7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ht="12.75">
      <c r="A14" s="14"/>
      <c r="B14" s="15"/>
      <c r="C14" s="13"/>
      <c r="D14" s="15"/>
      <c r="E14" s="13"/>
      <c r="F14" s="13"/>
      <c r="G14" s="13"/>
      <c r="H14" s="15"/>
      <c r="I14" s="15"/>
      <c r="J14" s="15"/>
      <c r="K14" s="46" t="s">
        <v>114</v>
      </c>
    </row>
    <row r="15" spans="1:12" ht="12.75">
      <c r="A15" s="201" t="s">
        <v>89</v>
      </c>
      <c r="B15" s="48"/>
      <c r="C15" s="48"/>
      <c r="D15" s="48"/>
      <c r="E15" s="48"/>
      <c r="F15" s="48"/>
      <c r="G15" s="206" t="s">
        <v>94</v>
      </c>
      <c r="H15" s="203" t="s">
        <v>216</v>
      </c>
      <c r="I15" s="204" t="s">
        <v>217</v>
      </c>
      <c r="J15" s="204" t="s">
        <v>218</v>
      </c>
      <c r="K15" s="204">
        <v>2019</v>
      </c>
      <c r="L15" s="204">
        <v>2020</v>
      </c>
    </row>
    <row r="16" spans="1:12" ht="12.75">
      <c r="A16" s="202"/>
      <c r="B16" s="12"/>
      <c r="C16" s="12"/>
      <c r="D16" s="12"/>
      <c r="E16" s="12"/>
      <c r="F16" s="12"/>
      <c r="G16" s="207"/>
      <c r="H16" s="203"/>
      <c r="I16" s="204"/>
      <c r="J16" s="204"/>
      <c r="K16" s="204"/>
      <c r="L16" s="204"/>
    </row>
    <row r="17" spans="1:12" ht="12.75">
      <c r="A17" s="47"/>
      <c r="B17" s="49"/>
      <c r="C17" s="49"/>
      <c r="D17" s="49"/>
      <c r="E17" s="49"/>
      <c r="F17" s="49"/>
      <c r="G17" s="50"/>
      <c r="H17" s="50"/>
      <c r="I17" s="17"/>
      <c r="J17" s="17"/>
      <c r="K17" s="17"/>
      <c r="L17" s="17"/>
    </row>
    <row r="18" spans="1:12" ht="12.75">
      <c r="A18" s="16" t="s">
        <v>66</v>
      </c>
      <c r="B18" s="15"/>
      <c r="C18" s="15"/>
      <c r="D18" s="15"/>
      <c r="E18" s="15"/>
      <c r="F18" s="15"/>
      <c r="G18" s="69"/>
      <c r="H18" s="17"/>
      <c r="I18" s="17"/>
      <c r="J18" s="17"/>
      <c r="K18" s="17"/>
      <c r="L18" s="17"/>
    </row>
    <row r="19" spans="1:12" ht="12.75">
      <c r="A19" s="16" t="s">
        <v>163</v>
      </c>
      <c r="B19" s="15"/>
      <c r="C19" s="15"/>
      <c r="D19" s="15"/>
      <c r="E19" s="15"/>
      <c r="F19" s="15"/>
      <c r="G19" s="17"/>
      <c r="H19" s="17"/>
      <c r="I19" s="17"/>
      <c r="J19" s="17"/>
      <c r="K19" s="17"/>
      <c r="L19" s="17"/>
    </row>
    <row r="20" spans="1:12" ht="12.75">
      <c r="A20" s="81" t="s">
        <v>1</v>
      </c>
      <c r="B20" s="93"/>
      <c r="C20" s="93"/>
      <c r="D20" s="93"/>
      <c r="E20" s="93"/>
      <c r="F20" s="93"/>
      <c r="G20" s="82"/>
      <c r="H20" s="82"/>
      <c r="I20" s="82"/>
      <c r="J20" s="83"/>
      <c r="K20" s="159">
        <f>K21+K27+K33+K36+K44+K116+K120+K124+K39</f>
        <v>2697</v>
      </c>
      <c r="L20" s="159">
        <f>L21+L27+L33+L36+L44+L116+L120+L124+L39</f>
        <v>2575.4</v>
      </c>
    </row>
    <row r="21" spans="1:12" ht="12.75">
      <c r="A21" s="84" t="s">
        <v>164</v>
      </c>
      <c r="B21" s="93"/>
      <c r="C21" s="93"/>
      <c r="D21" s="93"/>
      <c r="E21" s="93"/>
      <c r="F21" s="93"/>
      <c r="G21" s="82" t="s">
        <v>165</v>
      </c>
      <c r="H21" s="82"/>
      <c r="I21" s="82"/>
      <c r="J21" s="85"/>
      <c r="K21" s="159">
        <f>K23+K26</f>
        <v>501.9</v>
      </c>
      <c r="L21" s="159">
        <f>L23+L26</f>
        <v>501.9</v>
      </c>
    </row>
    <row r="22" spans="1:12" ht="12.75">
      <c r="A22" s="86" t="s">
        <v>166</v>
      </c>
      <c r="B22" s="93"/>
      <c r="C22" s="93"/>
      <c r="D22" s="93"/>
      <c r="E22" s="93"/>
      <c r="F22" s="93"/>
      <c r="G22" s="87" t="s">
        <v>167</v>
      </c>
      <c r="H22" s="87"/>
      <c r="I22" s="87"/>
      <c r="J22" s="88"/>
      <c r="K22" s="160"/>
      <c r="L22" s="160"/>
    </row>
    <row r="23" spans="1:12" ht="12.75">
      <c r="A23" s="89" t="s">
        <v>168</v>
      </c>
      <c r="B23" s="93"/>
      <c r="C23" s="93"/>
      <c r="D23" s="93"/>
      <c r="E23" s="93"/>
      <c r="F23" s="93"/>
      <c r="G23" s="87" t="s">
        <v>151</v>
      </c>
      <c r="H23" s="83" t="s">
        <v>169</v>
      </c>
      <c r="I23" s="82" t="s">
        <v>219</v>
      </c>
      <c r="J23" s="83" t="s">
        <v>220</v>
      </c>
      <c r="K23" s="159">
        <f>K24+K25</f>
        <v>385.5</v>
      </c>
      <c r="L23" s="159">
        <f>L24+L25</f>
        <v>385.5</v>
      </c>
    </row>
    <row r="24" spans="1:12" ht="12.75">
      <c r="A24" s="89" t="s">
        <v>257</v>
      </c>
      <c r="B24" s="93"/>
      <c r="C24" s="93"/>
      <c r="D24" s="93"/>
      <c r="E24" s="93"/>
      <c r="F24" s="93"/>
      <c r="G24" s="87" t="s">
        <v>151</v>
      </c>
      <c r="H24" s="90" t="s">
        <v>171</v>
      </c>
      <c r="I24" s="82"/>
      <c r="J24" s="83"/>
      <c r="K24" s="160">
        <v>385.5</v>
      </c>
      <c r="L24" s="160">
        <v>385.5</v>
      </c>
    </row>
    <row r="25" spans="1:12" ht="12.75">
      <c r="A25" s="89" t="s">
        <v>259</v>
      </c>
      <c r="B25" s="93"/>
      <c r="C25" s="93"/>
      <c r="D25" s="93"/>
      <c r="E25" s="93"/>
      <c r="F25" s="93"/>
      <c r="G25" s="87"/>
      <c r="H25" s="90"/>
      <c r="I25" s="82"/>
      <c r="J25" s="83"/>
      <c r="K25" s="160"/>
      <c r="L25" s="160"/>
    </row>
    <row r="26" spans="1:12" ht="12.75">
      <c r="A26" s="89" t="s">
        <v>258</v>
      </c>
      <c r="B26" s="93"/>
      <c r="C26" s="93"/>
      <c r="D26" s="93"/>
      <c r="E26" s="93"/>
      <c r="F26" s="93"/>
      <c r="G26" s="87" t="s">
        <v>151</v>
      </c>
      <c r="H26" s="90" t="s">
        <v>256</v>
      </c>
      <c r="I26" s="82"/>
      <c r="J26" s="83"/>
      <c r="K26" s="160">
        <v>116.4</v>
      </c>
      <c r="L26" s="160">
        <v>116.4</v>
      </c>
    </row>
    <row r="27" spans="1:12" ht="25.5">
      <c r="A27" s="91" t="s">
        <v>250</v>
      </c>
      <c r="B27" s="93"/>
      <c r="C27" s="93"/>
      <c r="D27" s="93"/>
      <c r="E27" s="93"/>
      <c r="F27" s="93"/>
      <c r="G27" s="82" t="s">
        <v>150</v>
      </c>
      <c r="H27" s="83" t="s">
        <v>173</v>
      </c>
      <c r="I27" s="82" t="s">
        <v>219</v>
      </c>
      <c r="J27" s="83" t="s">
        <v>221</v>
      </c>
      <c r="K27" s="159">
        <f>K28</f>
        <v>1703.5</v>
      </c>
      <c r="L27" s="159">
        <f>L28</f>
        <v>1721.9</v>
      </c>
    </row>
    <row r="28" spans="1:12" ht="12.75">
      <c r="A28" s="92" t="s">
        <v>174</v>
      </c>
      <c r="B28" s="93"/>
      <c r="C28" s="93"/>
      <c r="D28" s="93"/>
      <c r="E28" s="93"/>
      <c r="F28" s="93"/>
      <c r="G28" s="87" t="s">
        <v>150</v>
      </c>
      <c r="H28" s="83" t="s">
        <v>169</v>
      </c>
      <c r="I28" s="82"/>
      <c r="J28" s="83"/>
      <c r="K28" s="160">
        <f>K30+K31</f>
        <v>1703.5</v>
      </c>
      <c r="L28" s="160">
        <f>L30+L31</f>
        <v>1721.9</v>
      </c>
    </row>
    <row r="29" spans="1:12" ht="12.75">
      <c r="A29" s="93" t="s">
        <v>112</v>
      </c>
      <c r="B29" s="105"/>
      <c r="C29" s="105"/>
      <c r="D29" s="105"/>
      <c r="E29" s="105"/>
      <c r="F29" s="105"/>
      <c r="G29" s="82"/>
      <c r="H29" s="95"/>
      <c r="I29" s="82"/>
      <c r="J29" s="95"/>
      <c r="K29" s="161"/>
      <c r="L29" s="161"/>
    </row>
    <row r="30" spans="1:12" ht="12.75">
      <c r="A30" s="89" t="s">
        <v>170</v>
      </c>
      <c r="B30" s="105"/>
      <c r="C30" s="105"/>
      <c r="D30" s="105"/>
      <c r="E30" s="105"/>
      <c r="F30" s="105"/>
      <c r="G30" s="87" t="s">
        <v>150</v>
      </c>
      <c r="H30" s="90" t="s">
        <v>171</v>
      </c>
      <c r="I30" s="82"/>
      <c r="J30" s="83"/>
      <c r="K30" s="162">
        <v>1308.4</v>
      </c>
      <c r="L30" s="162">
        <v>1322.5</v>
      </c>
    </row>
    <row r="31" spans="1:12" ht="12.75">
      <c r="A31" s="96"/>
      <c r="B31" s="105"/>
      <c r="C31" s="105"/>
      <c r="D31" s="105"/>
      <c r="E31" s="105"/>
      <c r="F31" s="105"/>
      <c r="G31" s="87" t="s">
        <v>150</v>
      </c>
      <c r="H31" s="90" t="s">
        <v>256</v>
      </c>
      <c r="I31" s="82"/>
      <c r="J31" s="83"/>
      <c r="K31" s="162">
        <v>395.1</v>
      </c>
      <c r="L31" s="162">
        <v>399.4</v>
      </c>
    </row>
    <row r="32" spans="1:12" ht="12.75">
      <c r="A32" s="93" t="s">
        <v>175</v>
      </c>
      <c r="B32" s="105"/>
      <c r="C32" s="105"/>
      <c r="D32" s="105"/>
      <c r="E32" s="105"/>
      <c r="F32" s="105"/>
      <c r="G32" s="87" t="s">
        <v>230</v>
      </c>
      <c r="H32" s="98"/>
      <c r="I32" s="82"/>
      <c r="J32" s="95"/>
      <c r="K32" s="162"/>
      <c r="L32" s="162"/>
    </row>
    <row r="33" spans="1:12" ht="12.75">
      <c r="A33" s="89" t="s">
        <v>176</v>
      </c>
      <c r="B33" s="105"/>
      <c r="C33" s="105"/>
      <c r="D33" s="105"/>
      <c r="E33" s="105"/>
      <c r="F33" s="105"/>
      <c r="G33" s="87" t="s">
        <v>230</v>
      </c>
      <c r="H33" s="83" t="s">
        <v>177</v>
      </c>
      <c r="I33" s="82"/>
      <c r="J33" s="83"/>
      <c r="K33" s="159">
        <f>K34</f>
        <v>461.9</v>
      </c>
      <c r="L33" s="159">
        <f>L34</f>
        <v>321.9</v>
      </c>
    </row>
    <row r="34" spans="1:12" ht="12.75">
      <c r="A34" s="89" t="s">
        <v>178</v>
      </c>
      <c r="B34" s="105"/>
      <c r="C34" s="105"/>
      <c r="D34" s="105"/>
      <c r="E34" s="105"/>
      <c r="F34" s="105"/>
      <c r="G34" s="87" t="s">
        <v>230</v>
      </c>
      <c r="H34" s="90" t="s">
        <v>179</v>
      </c>
      <c r="I34" s="82"/>
      <c r="J34" s="83"/>
      <c r="K34" s="160">
        <f>K35</f>
        <v>461.9</v>
      </c>
      <c r="L34" s="160">
        <f>L35</f>
        <v>321.9</v>
      </c>
    </row>
    <row r="35" spans="1:12" ht="12.75">
      <c r="A35" s="92" t="s">
        <v>180</v>
      </c>
      <c r="B35" s="105"/>
      <c r="C35" s="105"/>
      <c r="D35" s="105"/>
      <c r="E35" s="105"/>
      <c r="F35" s="105"/>
      <c r="G35" s="87" t="s">
        <v>230</v>
      </c>
      <c r="H35" s="90" t="s">
        <v>145</v>
      </c>
      <c r="I35" s="82"/>
      <c r="J35" s="83"/>
      <c r="K35" s="162">
        <v>461.9</v>
      </c>
      <c r="L35" s="162">
        <v>321.9</v>
      </c>
    </row>
    <row r="36" spans="1:12" ht="12.75">
      <c r="A36" s="99" t="s">
        <v>111</v>
      </c>
      <c r="B36" s="105"/>
      <c r="C36" s="105"/>
      <c r="D36" s="105"/>
      <c r="E36" s="105"/>
      <c r="F36" s="105"/>
      <c r="G36" s="94" t="s">
        <v>181</v>
      </c>
      <c r="H36" s="83"/>
      <c r="I36" s="94"/>
      <c r="J36" s="83"/>
      <c r="K36" s="159">
        <f>K37</f>
        <v>20</v>
      </c>
      <c r="L36" s="159">
        <f>L37</f>
        <v>20</v>
      </c>
    </row>
    <row r="37" spans="1:12" ht="15.75" customHeight="1">
      <c r="A37" s="92" t="s">
        <v>182</v>
      </c>
      <c r="B37" s="105"/>
      <c r="C37" s="105"/>
      <c r="D37" s="105"/>
      <c r="E37" s="105"/>
      <c r="F37" s="105"/>
      <c r="G37" s="97" t="s">
        <v>152</v>
      </c>
      <c r="H37" s="90" t="s">
        <v>183</v>
      </c>
      <c r="I37" s="94"/>
      <c r="J37" s="83"/>
      <c r="K37" s="160">
        <f>K38</f>
        <v>20</v>
      </c>
      <c r="L37" s="160">
        <f>L38</f>
        <v>20</v>
      </c>
    </row>
    <row r="38" spans="1:12" ht="11.25" customHeight="1">
      <c r="A38" s="89" t="s">
        <v>184</v>
      </c>
      <c r="B38" s="105"/>
      <c r="C38" s="105"/>
      <c r="D38" s="105"/>
      <c r="E38" s="105"/>
      <c r="F38" s="105"/>
      <c r="G38" s="97" t="s">
        <v>152</v>
      </c>
      <c r="H38" s="90" t="s">
        <v>185</v>
      </c>
      <c r="I38" s="94"/>
      <c r="J38" s="83"/>
      <c r="K38" s="160">
        <v>20</v>
      </c>
      <c r="L38" s="160">
        <v>20</v>
      </c>
    </row>
    <row r="39" spans="1:12" ht="3" customHeight="1" hidden="1">
      <c r="A39" s="81" t="s">
        <v>340</v>
      </c>
      <c r="B39" s="105"/>
      <c r="C39" s="105"/>
      <c r="D39" s="105"/>
      <c r="E39" s="105"/>
      <c r="F39" s="105"/>
      <c r="G39" s="97" t="s">
        <v>363</v>
      </c>
      <c r="H39" s="90" t="s">
        <v>364</v>
      </c>
      <c r="I39" s="94"/>
      <c r="J39" s="83"/>
      <c r="K39" s="159">
        <v>0</v>
      </c>
      <c r="L39" s="160">
        <v>0</v>
      </c>
    </row>
    <row r="40" spans="1:12" ht="12.75">
      <c r="A40" s="81" t="s">
        <v>36</v>
      </c>
      <c r="B40" s="93"/>
      <c r="C40" s="93"/>
      <c r="D40" s="93"/>
      <c r="E40" s="93"/>
      <c r="F40" s="93"/>
      <c r="G40" s="82"/>
      <c r="H40" s="83"/>
      <c r="I40" s="82"/>
      <c r="J40" s="83"/>
      <c r="K40" s="159">
        <f>K41</f>
        <v>120</v>
      </c>
      <c r="L40" s="159">
        <f>L41</f>
        <v>120</v>
      </c>
    </row>
    <row r="41" spans="1:12" ht="12.75">
      <c r="A41" s="91" t="s">
        <v>51</v>
      </c>
      <c r="B41" s="93"/>
      <c r="C41" s="93"/>
      <c r="D41" s="93"/>
      <c r="E41" s="93"/>
      <c r="F41" s="93"/>
      <c r="G41" s="82" t="s">
        <v>186</v>
      </c>
      <c r="H41" s="83" t="s">
        <v>188</v>
      </c>
      <c r="I41" s="82" t="s">
        <v>241</v>
      </c>
      <c r="J41" s="83" t="s">
        <v>219</v>
      </c>
      <c r="K41" s="159">
        <f>K42</f>
        <v>120</v>
      </c>
      <c r="L41" s="159">
        <f>L42</f>
        <v>120</v>
      </c>
    </row>
    <row r="42" spans="1:12" ht="25.5">
      <c r="A42" s="86" t="s">
        <v>189</v>
      </c>
      <c r="B42" s="93"/>
      <c r="C42" s="93"/>
      <c r="D42" s="93"/>
      <c r="E42" s="93"/>
      <c r="F42" s="93"/>
      <c r="G42" s="87" t="s">
        <v>222</v>
      </c>
      <c r="H42" s="90" t="s">
        <v>223</v>
      </c>
      <c r="I42" s="82"/>
      <c r="J42" s="83"/>
      <c r="K42" s="160">
        <v>120</v>
      </c>
      <c r="L42" s="160">
        <v>120</v>
      </c>
    </row>
    <row r="43" spans="1:12" ht="12.75">
      <c r="A43" s="104" t="s">
        <v>229</v>
      </c>
      <c r="B43" s="93"/>
      <c r="C43" s="93"/>
      <c r="D43" s="93"/>
      <c r="E43" s="93"/>
      <c r="F43" s="93"/>
      <c r="G43" s="87" t="s">
        <v>222</v>
      </c>
      <c r="H43" s="90" t="s">
        <v>224</v>
      </c>
      <c r="I43" s="82"/>
      <c r="J43" s="83"/>
      <c r="K43" s="160">
        <v>120</v>
      </c>
      <c r="L43" s="160">
        <v>120</v>
      </c>
    </row>
    <row r="44" spans="1:12" ht="12.75">
      <c r="A44" s="81" t="s">
        <v>1</v>
      </c>
      <c r="B44" s="96"/>
      <c r="C44" s="96"/>
      <c r="D44" s="96"/>
      <c r="E44" s="96"/>
      <c r="F44" s="96"/>
      <c r="G44" s="87"/>
      <c r="H44" s="90"/>
      <c r="I44" s="82"/>
      <c r="J44" s="83"/>
      <c r="K44" s="159">
        <f>K46</f>
        <v>0.7</v>
      </c>
      <c r="L44" s="159">
        <f>L46</f>
        <v>0.7</v>
      </c>
    </row>
    <row r="45" spans="1:12" ht="12.75">
      <c r="A45" s="89" t="s">
        <v>41</v>
      </c>
      <c r="B45" s="93"/>
      <c r="C45" s="93"/>
      <c r="D45" s="93"/>
      <c r="E45" s="93"/>
      <c r="F45" s="93"/>
      <c r="G45" s="82" t="s">
        <v>190</v>
      </c>
      <c r="H45" s="83"/>
      <c r="I45" s="82"/>
      <c r="J45" s="83"/>
      <c r="K45" s="159">
        <f aca="true" t="shared" si="0" ref="K45:L49">K46</f>
        <v>0.7</v>
      </c>
      <c r="L45" s="159">
        <f t="shared" si="0"/>
        <v>0.7</v>
      </c>
    </row>
    <row r="46" spans="1:12" ht="51">
      <c r="A46" s="86" t="s">
        <v>191</v>
      </c>
      <c r="B46" s="93"/>
      <c r="C46" s="93"/>
      <c r="D46" s="93"/>
      <c r="E46" s="93"/>
      <c r="F46" s="93"/>
      <c r="G46" s="87" t="s">
        <v>192</v>
      </c>
      <c r="H46" s="83"/>
      <c r="I46" s="82"/>
      <c r="J46" s="83"/>
      <c r="K46" s="160">
        <f t="shared" si="0"/>
        <v>0.7</v>
      </c>
      <c r="L46" s="160">
        <f t="shared" si="0"/>
        <v>0.7</v>
      </c>
    </row>
    <row r="47" spans="1:12" ht="12.75">
      <c r="A47" s="100" t="s">
        <v>175</v>
      </c>
      <c r="B47" s="93"/>
      <c r="C47" s="93"/>
      <c r="D47" s="93"/>
      <c r="E47" s="93"/>
      <c r="F47" s="93"/>
      <c r="G47" s="87" t="s">
        <v>192</v>
      </c>
      <c r="H47" s="90"/>
      <c r="I47" s="82"/>
      <c r="J47" s="83"/>
      <c r="K47" s="160">
        <f t="shared" si="0"/>
        <v>0.7</v>
      </c>
      <c r="L47" s="160">
        <f t="shared" si="0"/>
        <v>0.7</v>
      </c>
    </row>
    <row r="48" spans="1:12" ht="12.75">
      <c r="A48" s="89" t="s">
        <v>187</v>
      </c>
      <c r="B48" s="105"/>
      <c r="C48" s="105"/>
      <c r="D48" s="105"/>
      <c r="E48" s="105"/>
      <c r="F48" s="105"/>
      <c r="G48" s="87" t="s">
        <v>192</v>
      </c>
      <c r="H48" s="83" t="s">
        <v>177</v>
      </c>
      <c r="I48" s="82" t="s">
        <v>219</v>
      </c>
      <c r="J48" s="83" t="s">
        <v>226</v>
      </c>
      <c r="K48" s="160">
        <f t="shared" si="0"/>
        <v>0.7</v>
      </c>
      <c r="L48" s="160">
        <f t="shared" si="0"/>
        <v>0.7</v>
      </c>
    </row>
    <row r="49" spans="1:12" ht="12.75">
      <c r="A49" s="100" t="s">
        <v>178</v>
      </c>
      <c r="B49" s="96"/>
      <c r="C49" s="96"/>
      <c r="D49" s="96"/>
      <c r="E49" s="96"/>
      <c r="F49" s="96"/>
      <c r="G49" s="87" t="s">
        <v>192</v>
      </c>
      <c r="H49" s="90" t="s">
        <v>179</v>
      </c>
      <c r="I49" s="82"/>
      <c r="J49" s="83"/>
      <c r="K49" s="160">
        <f t="shared" si="0"/>
        <v>0.7</v>
      </c>
      <c r="L49" s="160">
        <f t="shared" si="0"/>
        <v>0.7</v>
      </c>
    </row>
    <row r="50" spans="1:12" ht="12.75">
      <c r="A50" s="92" t="s">
        <v>180</v>
      </c>
      <c r="B50" s="93"/>
      <c r="C50" s="93"/>
      <c r="D50" s="93"/>
      <c r="E50" s="93"/>
      <c r="F50" s="93"/>
      <c r="G50" s="87" t="s">
        <v>192</v>
      </c>
      <c r="H50" s="90" t="s">
        <v>145</v>
      </c>
      <c r="I50" s="82"/>
      <c r="J50" s="83"/>
      <c r="K50" s="160">
        <v>0.7</v>
      </c>
      <c r="L50" s="160">
        <v>0.7</v>
      </c>
    </row>
    <row r="51" spans="1:12" ht="12.75">
      <c r="A51" s="81" t="s">
        <v>3</v>
      </c>
      <c r="B51" s="105"/>
      <c r="C51" s="105"/>
      <c r="D51" s="105"/>
      <c r="E51" s="105"/>
      <c r="F51" s="105"/>
      <c r="G51" s="82"/>
      <c r="H51" s="83"/>
      <c r="I51" s="82"/>
      <c r="J51" s="83"/>
      <c r="K51" s="159">
        <f>K52+K58</f>
        <v>58.10000000000001</v>
      </c>
      <c r="L51" s="159">
        <f>L52+L58</f>
        <v>60.3</v>
      </c>
    </row>
    <row r="52" spans="1:12" ht="12.75">
      <c r="A52" s="81" t="s">
        <v>193</v>
      </c>
      <c r="B52" s="105"/>
      <c r="C52" s="105"/>
      <c r="D52" s="105"/>
      <c r="E52" s="105"/>
      <c r="F52" s="105"/>
      <c r="G52" s="82" t="s">
        <v>194</v>
      </c>
      <c r="H52" s="90"/>
      <c r="I52" s="82"/>
      <c r="J52" s="83"/>
      <c r="K52" s="159">
        <f>K53+K57</f>
        <v>54.900000000000006</v>
      </c>
      <c r="L52" s="159">
        <f>L53+L57</f>
        <v>57.099999999999994</v>
      </c>
    </row>
    <row r="53" spans="1:12" ht="12.75">
      <c r="A53" s="81" t="s">
        <v>166</v>
      </c>
      <c r="B53" s="105"/>
      <c r="C53" s="105"/>
      <c r="D53" s="105"/>
      <c r="E53" s="105"/>
      <c r="F53" s="105"/>
      <c r="G53" s="94" t="s">
        <v>195</v>
      </c>
      <c r="H53" s="95" t="s">
        <v>173</v>
      </c>
      <c r="I53" s="94" t="s">
        <v>220</v>
      </c>
      <c r="J53" s="95" t="s">
        <v>234</v>
      </c>
      <c r="K53" s="163">
        <f>K54</f>
        <v>42.2</v>
      </c>
      <c r="L53" s="163">
        <f>L54</f>
        <v>43.9</v>
      </c>
    </row>
    <row r="54" spans="1:12" ht="12.75">
      <c r="A54" s="81" t="s">
        <v>174</v>
      </c>
      <c r="B54" s="106"/>
      <c r="C54" s="106"/>
      <c r="D54" s="106"/>
      <c r="E54" s="106"/>
      <c r="F54" s="106"/>
      <c r="G54" s="94" t="s">
        <v>195</v>
      </c>
      <c r="H54" s="95" t="s">
        <v>169</v>
      </c>
      <c r="I54" s="94"/>
      <c r="J54" s="95"/>
      <c r="K54" s="160">
        <v>42.2</v>
      </c>
      <c r="L54" s="160">
        <v>43.9</v>
      </c>
    </row>
    <row r="55" spans="1:12" ht="12.75">
      <c r="A55" s="89" t="s">
        <v>257</v>
      </c>
      <c r="B55" s="107"/>
      <c r="C55" s="107"/>
      <c r="D55" s="107"/>
      <c r="E55" s="107"/>
      <c r="F55" s="107"/>
      <c r="G55" s="97" t="s">
        <v>195</v>
      </c>
      <c r="H55" s="98" t="s">
        <v>171</v>
      </c>
      <c r="I55" s="94"/>
      <c r="J55" s="95"/>
      <c r="K55" s="162">
        <v>42.2</v>
      </c>
      <c r="L55" s="162">
        <v>43.9</v>
      </c>
    </row>
    <row r="56" spans="1:12" ht="12.75">
      <c r="A56" s="89" t="s">
        <v>259</v>
      </c>
      <c r="B56" s="107"/>
      <c r="C56" s="107"/>
      <c r="D56" s="107"/>
      <c r="E56" s="107"/>
      <c r="F56" s="107"/>
      <c r="G56" s="97"/>
      <c r="H56" s="98"/>
      <c r="I56" s="94"/>
      <c r="J56" s="95"/>
      <c r="K56" s="162"/>
      <c r="L56" s="162"/>
    </row>
    <row r="57" spans="1:12" ht="12.75">
      <c r="A57" s="89" t="s">
        <v>258</v>
      </c>
      <c r="B57" s="107"/>
      <c r="C57" s="107"/>
      <c r="D57" s="107"/>
      <c r="E57" s="107"/>
      <c r="F57" s="107"/>
      <c r="G57" s="97" t="s">
        <v>195</v>
      </c>
      <c r="H57" s="98" t="s">
        <v>256</v>
      </c>
      <c r="I57" s="94"/>
      <c r="J57" s="95"/>
      <c r="K57" s="162">
        <v>12.7</v>
      </c>
      <c r="L57" s="162">
        <v>13.2</v>
      </c>
    </row>
    <row r="58" spans="1:12" ht="12.75">
      <c r="A58" s="81" t="s">
        <v>196</v>
      </c>
      <c r="B58" s="107"/>
      <c r="C58" s="107"/>
      <c r="D58" s="107"/>
      <c r="E58" s="107"/>
      <c r="F58" s="107"/>
      <c r="G58" s="97" t="s">
        <v>195</v>
      </c>
      <c r="H58" s="95"/>
      <c r="I58" s="94"/>
      <c r="J58" s="95"/>
      <c r="K58" s="159">
        <f aca="true" t="shared" si="1" ref="K58:L60">K59</f>
        <v>3.2</v>
      </c>
      <c r="L58" s="159">
        <f t="shared" si="1"/>
        <v>3.2</v>
      </c>
    </row>
    <row r="59" spans="1:12" ht="12.75">
      <c r="A59" s="81" t="s">
        <v>187</v>
      </c>
      <c r="B59" s="107"/>
      <c r="C59" s="107"/>
      <c r="D59" s="107"/>
      <c r="E59" s="107"/>
      <c r="F59" s="107"/>
      <c r="G59" s="87" t="s">
        <v>195</v>
      </c>
      <c r="H59" s="97" t="s">
        <v>177</v>
      </c>
      <c r="I59" s="82"/>
      <c r="J59" s="94"/>
      <c r="K59" s="162">
        <f t="shared" si="1"/>
        <v>3.2</v>
      </c>
      <c r="L59" s="162">
        <f t="shared" si="1"/>
        <v>3.2</v>
      </c>
    </row>
    <row r="60" spans="1:12" ht="12.75">
      <c r="A60" s="100" t="s">
        <v>178</v>
      </c>
      <c r="B60" s="107"/>
      <c r="C60" s="107"/>
      <c r="D60" s="107"/>
      <c r="E60" s="107"/>
      <c r="F60" s="107"/>
      <c r="G60" s="97" t="s">
        <v>195</v>
      </c>
      <c r="H60" s="97" t="s">
        <v>179</v>
      </c>
      <c r="I60" s="94"/>
      <c r="J60" s="94"/>
      <c r="K60" s="162">
        <f t="shared" si="1"/>
        <v>3.2</v>
      </c>
      <c r="L60" s="162">
        <f t="shared" si="1"/>
        <v>3.2</v>
      </c>
    </row>
    <row r="61" spans="1:12" ht="12.75">
      <c r="A61" s="92" t="s">
        <v>180</v>
      </c>
      <c r="B61" s="107"/>
      <c r="C61" s="107"/>
      <c r="D61" s="107"/>
      <c r="E61" s="107"/>
      <c r="F61" s="107"/>
      <c r="G61" s="97" t="s">
        <v>195</v>
      </c>
      <c r="H61" s="98" t="s">
        <v>145</v>
      </c>
      <c r="I61" s="94"/>
      <c r="J61" s="95"/>
      <c r="K61" s="160">
        <v>3.2</v>
      </c>
      <c r="L61" s="160">
        <v>3.2</v>
      </c>
    </row>
    <row r="62" spans="1:12" ht="12.75">
      <c r="A62" s="91" t="s">
        <v>37</v>
      </c>
      <c r="B62" s="107"/>
      <c r="C62" s="107"/>
      <c r="D62" s="107"/>
      <c r="E62" s="107"/>
      <c r="F62" s="107"/>
      <c r="G62" s="82"/>
      <c r="H62" s="98"/>
      <c r="I62" s="82"/>
      <c r="J62" s="95"/>
      <c r="K62" s="159">
        <f>K63+K78+K82</f>
        <v>762.6999999999999</v>
      </c>
      <c r="L62" s="159">
        <f>L63+L78+L82</f>
        <v>771.3</v>
      </c>
    </row>
    <row r="63" spans="1:12" ht="12.75">
      <c r="A63" s="101" t="s">
        <v>197</v>
      </c>
      <c r="B63" s="107"/>
      <c r="C63" s="107"/>
      <c r="D63" s="107"/>
      <c r="E63" s="107"/>
      <c r="F63" s="107"/>
      <c r="G63" s="82" t="s">
        <v>198</v>
      </c>
      <c r="H63" s="98"/>
      <c r="I63" s="82"/>
      <c r="J63" s="95"/>
      <c r="K63" s="159">
        <f>K64+K69</f>
        <v>32.3</v>
      </c>
      <c r="L63" s="159">
        <f>L64+L69</f>
        <v>32.3</v>
      </c>
    </row>
    <row r="64" spans="1:12" ht="25.5">
      <c r="A64" s="102" t="s">
        <v>199</v>
      </c>
      <c r="B64" s="107"/>
      <c r="C64" s="107"/>
      <c r="D64" s="107"/>
      <c r="E64" s="107"/>
      <c r="F64" s="107"/>
      <c r="G64" s="87" t="s">
        <v>154</v>
      </c>
      <c r="H64" s="95" t="s">
        <v>173</v>
      </c>
      <c r="I64" s="82" t="s">
        <v>221</v>
      </c>
      <c r="J64" s="95" t="s">
        <v>219</v>
      </c>
      <c r="K64" s="159">
        <f>K65+K68</f>
        <v>32.3</v>
      </c>
      <c r="L64" s="159">
        <f>L65+L68</f>
        <v>32.3</v>
      </c>
    </row>
    <row r="65" spans="1:12" ht="12.75">
      <c r="A65" s="89" t="s">
        <v>174</v>
      </c>
      <c r="B65" s="107"/>
      <c r="C65" s="107"/>
      <c r="D65" s="107"/>
      <c r="E65" s="107"/>
      <c r="F65" s="107"/>
      <c r="G65" s="87" t="s">
        <v>154</v>
      </c>
      <c r="H65" s="95" t="s">
        <v>169</v>
      </c>
      <c r="I65" s="82"/>
      <c r="J65" s="95"/>
      <c r="K65" s="160">
        <f>K66</f>
        <v>24.8</v>
      </c>
      <c r="L65" s="160">
        <f>L66</f>
        <v>24.8</v>
      </c>
    </row>
    <row r="66" spans="1:12" ht="12.75">
      <c r="A66" s="89" t="s">
        <v>257</v>
      </c>
      <c r="B66" s="107"/>
      <c r="C66" s="107"/>
      <c r="D66" s="107"/>
      <c r="E66" s="107"/>
      <c r="F66" s="107"/>
      <c r="G66" s="87" t="s">
        <v>154</v>
      </c>
      <c r="H66" s="98" t="s">
        <v>171</v>
      </c>
      <c r="I66" s="82"/>
      <c r="J66" s="95"/>
      <c r="K66" s="160">
        <v>24.8</v>
      </c>
      <c r="L66" s="160">
        <v>24.8</v>
      </c>
    </row>
    <row r="67" spans="1:12" ht="12.75">
      <c r="A67" s="89" t="s">
        <v>259</v>
      </c>
      <c r="B67" s="107"/>
      <c r="C67" s="107"/>
      <c r="D67" s="107"/>
      <c r="E67" s="107"/>
      <c r="F67" s="107"/>
      <c r="G67" s="87"/>
      <c r="H67" s="98"/>
      <c r="I67" s="82"/>
      <c r="J67" s="95"/>
      <c r="K67" s="160"/>
      <c r="L67" s="160"/>
    </row>
    <row r="68" spans="1:12" ht="12.75">
      <c r="A68" s="89" t="s">
        <v>258</v>
      </c>
      <c r="B68" s="107"/>
      <c r="C68" s="107"/>
      <c r="D68" s="107"/>
      <c r="E68" s="107"/>
      <c r="F68" s="107"/>
      <c r="G68" s="87" t="s">
        <v>154</v>
      </c>
      <c r="H68" s="98" t="s">
        <v>256</v>
      </c>
      <c r="I68" s="82"/>
      <c r="J68" s="95"/>
      <c r="K68" s="160">
        <v>7.5</v>
      </c>
      <c r="L68" s="160">
        <v>7.5</v>
      </c>
    </row>
    <row r="69" spans="1:12" ht="0.75" customHeight="1">
      <c r="A69" s="102" t="s">
        <v>196</v>
      </c>
      <c r="B69" s="107"/>
      <c r="C69" s="107"/>
      <c r="D69" s="107"/>
      <c r="E69" s="107"/>
      <c r="F69" s="107"/>
      <c r="G69" s="87" t="s">
        <v>154</v>
      </c>
      <c r="H69" s="98"/>
      <c r="I69" s="82"/>
      <c r="J69" s="95"/>
      <c r="K69" s="159">
        <f aca="true" t="shared" si="2" ref="K69:L71">K70</f>
        <v>0</v>
      </c>
      <c r="L69" s="159">
        <f t="shared" si="2"/>
        <v>0</v>
      </c>
    </row>
    <row r="70" spans="1:12" ht="12.75" hidden="1">
      <c r="A70" s="89" t="s">
        <v>187</v>
      </c>
      <c r="B70" s="107"/>
      <c r="C70" s="107"/>
      <c r="D70" s="107"/>
      <c r="E70" s="107"/>
      <c r="F70" s="107"/>
      <c r="G70" s="87" t="s">
        <v>154</v>
      </c>
      <c r="H70" s="95" t="s">
        <v>177</v>
      </c>
      <c r="I70" s="82"/>
      <c r="J70" s="95"/>
      <c r="K70" s="160">
        <f t="shared" si="2"/>
        <v>0</v>
      </c>
      <c r="L70" s="160">
        <f t="shared" si="2"/>
        <v>0</v>
      </c>
    </row>
    <row r="71" spans="1:12" ht="12.75" hidden="1">
      <c r="A71" s="100" t="s">
        <v>178</v>
      </c>
      <c r="B71" s="107"/>
      <c r="C71" s="107"/>
      <c r="D71" s="107"/>
      <c r="E71" s="107"/>
      <c r="F71" s="107"/>
      <c r="G71" s="87" t="s">
        <v>154</v>
      </c>
      <c r="H71" s="95" t="s">
        <v>179</v>
      </c>
      <c r="I71" s="82"/>
      <c r="J71" s="95"/>
      <c r="K71" s="160">
        <f t="shared" si="2"/>
        <v>0</v>
      </c>
      <c r="L71" s="160">
        <f t="shared" si="2"/>
        <v>0</v>
      </c>
    </row>
    <row r="72" spans="1:12" ht="12.75" hidden="1">
      <c r="A72" s="102" t="s">
        <v>180</v>
      </c>
      <c r="B72" s="107"/>
      <c r="C72" s="107"/>
      <c r="D72" s="107"/>
      <c r="E72" s="107"/>
      <c r="F72" s="107"/>
      <c r="G72" s="87" t="s">
        <v>154</v>
      </c>
      <c r="H72" s="98" t="s">
        <v>145</v>
      </c>
      <c r="I72" s="82"/>
      <c r="J72" s="95"/>
      <c r="K72" s="160"/>
      <c r="L72" s="160">
        <v>0</v>
      </c>
    </row>
    <row r="73" spans="1:12" ht="12.75">
      <c r="A73" s="101" t="s">
        <v>200</v>
      </c>
      <c r="B73" s="107"/>
      <c r="C73" s="107"/>
      <c r="D73" s="107"/>
      <c r="E73" s="107"/>
      <c r="F73" s="107"/>
      <c r="G73" s="82"/>
      <c r="H73" s="98"/>
      <c r="I73" s="82"/>
      <c r="J73" s="95"/>
      <c r="K73" s="159">
        <f aca="true" t="shared" si="3" ref="K73:L75">K74</f>
        <v>108.3</v>
      </c>
      <c r="L73" s="159">
        <f t="shared" si="3"/>
        <v>108.3</v>
      </c>
    </row>
    <row r="74" spans="1:12" ht="12.75">
      <c r="A74" s="102" t="s">
        <v>201</v>
      </c>
      <c r="B74" s="107"/>
      <c r="C74" s="107"/>
      <c r="D74" s="107"/>
      <c r="E74" s="107"/>
      <c r="F74" s="107"/>
      <c r="G74" s="82" t="s">
        <v>202</v>
      </c>
      <c r="H74" s="95" t="s">
        <v>203</v>
      </c>
      <c r="I74" s="82" t="s">
        <v>242</v>
      </c>
      <c r="J74" s="95" t="s">
        <v>234</v>
      </c>
      <c r="K74" s="159">
        <f t="shared" si="3"/>
        <v>108.3</v>
      </c>
      <c r="L74" s="159">
        <f t="shared" si="3"/>
        <v>108.3</v>
      </c>
    </row>
    <row r="75" spans="1:12" ht="12.75">
      <c r="A75" s="102" t="s">
        <v>251</v>
      </c>
      <c r="B75" s="107"/>
      <c r="C75" s="107"/>
      <c r="D75" s="107"/>
      <c r="E75" s="107"/>
      <c r="F75" s="107"/>
      <c r="G75" s="87" t="s">
        <v>204</v>
      </c>
      <c r="H75" s="98" t="s">
        <v>205</v>
      </c>
      <c r="I75" s="82"/>
      <c r="J75" s="95"/>
      <c r="K75" s="160">
        <f t="shared" si="3"/>
        <v>108.3</v>
      </c>
      <c r="L75" s="160">
        <f t="shared" si="3"/>
        <v>108.3</v>
      </c>
    </row>
    <row r="76" spans="1:12" ht="12.75">
      <c r="A76" s="102" t="s">
        <v>206</v>
      </c>
      <c r="B76" s="107"/>
      <c r="C76" s="107"/>
      <c r="D76" s="107"/>
      <c r="E76" s="107"/>
      <c r="F76" s="107"/>
      <c r="G76" s="87" t="s">
        <v>204</v>
      </c>
      <c r="H76" s="98" t="s">
        <v>205</v>
      </c>
      <c r="I76" s="82"/>
      <c r="J76" s="95"/>
      <c r="K76" s="160">
        <v>108.3</v>
      </c>
      <c r="L76" s="160">
        <v>108.3</v>
      </c>
    </row>
    <row r="77" spans="1:12" ht="12.75">
      <c r="A77" s="91" t="s">
        <v>37</v>
      </c>
      <c r="B77" s="107"/>
      <c r="C77" s="107"/>
      <c r="D77" s="107"/>
      <c r="E77" s="107"/>
      <c r="F77" s="107"/>
      <c r="G77" s="87"/>
      <c r="H77" s="98"/>
      <c r="I77" s="82"/>
      <c r="J77" s="95"/>
      <c r="K77" s="160"/>
      <c r="L77" s="160"/>
    </row>
    <row r="78" spans="1:12" ht="12.75">
      <c r="A78" s="101" t="s">
        <v>136</v>
      </c>
      <c r="B78" s="107"/>
      <c r="C78" s="107"/>
      <c r="D78" s="107"/>
      <c r="E78" s="107"/>
      <c r="F78" s="107"/>
      <c r="G78" s="82" t="s">
        <v>207</v>
      </c>
      <c r="H78" s="98"/>
      <c r="I78" s="82"/>
      <c r="J78" s="95"/>
      <c r="K78" s="159">
        <f aca="true" t="shared" si="4" ref="K78:L80">K79</f>
        <v>729.4</v>
      </c>
      <c r="L78" s="159">
        <f t="shared" si="4"/>
        <v>738</v>
      </c>
    </row>
    <row r="79" spans="1:12" ht="12.75">
      <c r="A79" s="89" t="s">
        <v>187</v>
      </c>
      <c r="B79" s="107"/>
      <c r="C79" s="107"/>
      <c r="D79" s="107"/>
      <c r="E79" s="107"/>
      <c r="F79" s="107"/>
      <c r="G79" s="87" t="s">
        <v>155</v>
      </c>
      <c r="H79" s="95" t="s">
        <v>177</v>
      </c>
      <c r="I79" s="82" t="s">
        <v>221</v>
      </c>
      <c r="J79" s="95" t="s">
        <v>243</v>
      </c>
      <c r="K79" s="160">
        <f t="shared" si="4"/>
        <v>729.4</v>
      </c>
      <c r="L79" s="160">
        <f t="shared" si="4"/>
        <v>738</v>
      </c>
    </row>
    <row r="80" spans="1:12" ht="12.75">
      <c r="A80" s="100" t="s">
        <v>178</v>
      </c>
      <c r="B80" s="107"/>
      <c r="C80" s="107"/>
      <c r="D80" s="107"/>
      <c r="E80" s="107"/>
      <c r="F80" s="107"/>
      <c r="G80" s="87" t="s">
        <v>155</v>
      </c>
      <c r="H80" s="95" t="s">
        <v>179</v>
      </c>
      <c r="I80" s="82"/>
      <c r="J80" s="95"/>
      <c r="K80" s="160">
        <f t="shared" si="4"/>
        <v>729.4</v>
      </c>
      <c r="L80" s="160">
        <f t="shared" si="4"/>
        <v>738</v>
      </c>
    </row>
    <row r="81" spans="1:12" ht="12.75">
      <c r="A81" s="92" t="s">
        <v>180</v>
      </c>
      <c r="B81" s="107"/>
      <c r="C81" s="107"/>
      <c r="D81" s="107"/>
      <c r="E81" s="107"/>
      <c r="F81" s="107"/>
      <c r="G81" s="87" t="s">
        <v>155</v>
      </c>
      <c r="H81" s="98" t="s">
        <v>145</v>
      </c>
      <c r="I81" s="82"/>
      <c r="J81" s="95"/>
      <c r="K81" s="160">
        <v>729.4</v>
      </c>
      <c r="L81" s="160">
        <v>738</v>
      </c>
    </row>
    <row r="82" spans="1:12" ht="12.75">
      <c r="A82" s="99" t="s">
        <v>88</v>
      </c>
      <c r="B82" s="107"/>
      <c r="C82" s="107"/>
      <c r="D82" s="107"/>
      <c r="E82" s="107"/>
      <c r="F82" s="107"/>
      <c r="G82" s="82" t="s">
        <v>208</v>
      </c>
      <c r="H82" s="98"/>
      <c r="I82" s="82"/>
      <c r="J82" s="95"/>
      <c r="K82" s="159">
        <f>K84</f>
        <v>1</v>
      </c>
      <c r="L82" s="159">
        <f>L84</f>
        <v>1</v>
      </c>
    </row>
    <row r="83" spans="1:12" ht="13.5">
      <c r="A83" s="115" t="s">
        <v>231</v>
      </c>
      <c r="B83" s="107"/>
      <c r="C83" s="107"/>
      <c r="D83" s="107"/>
      <c r="E83" s="107"/>
      <c r="F83" s="107"/>
      <c r="G83" s="82" t="s">
        <v>156</v>
      </c>
      <c r="H83" s="98"/>
      <c r="I83" s="82"/>
      <c r="J83" s="95"/>
      <c r="K83" s="159"/>
      <c r="L83" s="159"/>
    </row>
    <row r="84" spans="1:12" ht="12.75">
      <c r="A84" s="89" t="s">
        <v>187</v>
      </c>
      <c r="B84" s="107"/>
      <c r="C84" s="107"/>
      <c r="D84" s="107"/>
      <c r="E84" s="107"/>
      <c r="F84" s="107"/>
      <c r="G84" s="87" t="s">
        <v>156</v>
      </c>
      <c r="H84" s="95" t="s">
        <v>177</v>
      </c>
      <c r="I84" s="82" t="s">
        <v>221</v>
      </c>
      <c r="J84" s="95" t="s">
        <v>232</v>
      </c>
      <c r="K84" s="159">
        <f>1</f>
        <v>1</v>
      </c>
      <c r="L84" s="159">
        <f>1</f>
        <v>1</v>
      </c>
    </row>
    <row r="85" spans="1:12" ht="12.75">
      <c r="A85" s="100" t="s">
        <v>178</v>
      </c>
      <c r="B85" s="107"/>
      <c r="C85" s="107"/>
      <c r="D85" s="107"/>
      <c r="E85" s="107"/>
      <c r="F85" s="107"/>
      <c r="G85" s="87" t="s">
        <v>156</v>
      </c>
      <c r="H85" s="95" t="s">
        <v>179</v>
      </c>
      <c r="I85" s="82"/>
      <c r="J85" s="95"/>
      <c r="K85" s="160">
        <f>K86</f>
        <v>1</v>
      </c>
      <c r="L85" s="160">
        <f>L86</f>
        <v>1</v>
      </c>
    </row>
    <row r="86" spans="1:12" ht="12.75">
      <c r="A86" s="92" t="s">
        <v>180</v>
      </c>
      <c r="B86" s="107"/>
      <c r="C86" s="107"/>
      <c r="D86" s="107"/>
      <c r="E86" s="107"/>
      <c r="F86" s="107"/>
      <c r="G86" s="87" t="s">
        <v>156</v>
      </c>
      <c r="H86" s="98" t="s">
        <v>145</v>
      </c>
      <c r="I86" s="82"/>
      <c r="J86" s="95"/>
      <c r="K86" s="160">
        <v>1</v>
      </c>
      <c r="L86" s="160">
        <v>1</v>
      </c>
    </row>
    <row r="87" spans="1:12" ht="12.75">
      <c r="A87" s="99" t="s">
        <v>53</v>
      </c>
      <c r="B87" s="108"/>
      <c r="C87" s="108"/>
      <c r="D87" s="108"/>
      <c r="E87" s="108"/>
      <c r="F87" s="108"/>
      <c r="G87" s="82"/>
      <c r="H87" s="95"/>
      <c r="I87" s="82"/>
      <c r="J87" s="95"/>
      <c r="K87" s="159">
        <f>K95+K89</f>
        <v>35</v>
      </c>
      <c r="L87" s="159">
        <f>L95+L89</f>
        <v>35</v>
      </c>
    </row>
    <row r="88" spans="1:12" ht="12.75">
      <c r="A88" s="99" t="s">
        <v>5</v>
      </c>
      <c r="B88" s="107"/>
      <c r="C88" s="107"/>
      <c r="D88" s="107"/>
      <c r="E88" s="107"/>
      <c r="F88" s="107"/>
      <c r="G88" s="82" t="s">
        <v>209</v>
      </c>
      <c r="H88" s="98"/>
      <c r="I88" s="82"/>
      <c r="J88" s="95"/>
      <c r="K88" s="159"/>
      <c r="L88" s="159"/>
    </row>
    <row r="89" spans="1:12" ht="12.75">
      <c r="A89" s="89" t="s">
        <v>187</v>
      </c>
      <c r="B89" s="107"/>
      <c r="C89" s="107"/>
      <c r="D89" s="107"/>
      <c r="E89" s="107"/>
      <c r="F89" s="107"/>
      <c r="G89" s="87" t="s">
        <v>157</v>
      </c>
      <c r="H89" s="95" t="s">
        <v>177</v>
      </c>
      <c r="I89" s="82" t="s">
        <v>233</v>
      </c>
      <c r="J89" s="95" t="s">
        <v>220</v>
      </c>
      <c r="K89" s="159">
        <f>K90+K93</f>
        <v>25</v>
      </c>
      <c r="L89" s="159">
        <f>L90+L93</f>
        <v>25</v>
      </c>
    </row>
    <row r="90" spans="1:12" ht="12.75">
      <c r="A90" s="100" t="s">
        <v>178</v>
      </c>
      <c r="B90" s="107"/>
      <c r="C90" s="107"/>
      <c r="D90" s="107"/>
      <c r="E90" s="107"/>
      <c r="F90" s="107"/>
      <c r="G90" s="87" t="s">
        <v>157</v>
      </c>
      <c r="H90" s="95" t="s">
        <v>179</v>
      </c>
      <c r="I90" s="82"/>
      <c r="J90" s="95"/>
      <c r="K90" s="160">
        <f>K91</f>
        <v>15</v>
      </c>
      <c r="L90" s="160">
        <f>L91</f>
        <v>15</v>
      </c>
    </row>
    <row r="91" spans="1:12" ht="12.75">
      <c r="A91" s="92" t="s">
        <v>180</v>
      </c>
      <c r="B91" s="107"/>
      <c r="C91" s="107"/>
      <c r="D91" s="107"/>
      <c r="E91" s="107"/>
      <c r="F91" s="107"/>
      <c r="G91" s="87" t="s">
        <v>157</v>
      </c>
      <c r="H91" s="98" t="s">
        <v>145</v>
      </c>
      <c r="I91" s="82"/>
      <c r="J91" s="95"/>
      <c r="K91" s="160">
        <v>15</v>
      </c>
      <c r="L91" s="160">
        <v>15</v>
      </c>
    </row>
    <row r="92" spans="1:12" ht="12.75">
      <c r="A92" s="81" t="s">
        <v>244</v>
      </c>
      <c r="B92" s="107"/>
      <c r="C92" s="107"/>
      <c r="D92" s="107"/>
      <c r="E92" s="107"/>
      <c r="F92" s="107"/>
      <c r="G92" s="87"/>
      <c r="H92" s="98"/>
      <c r="I92" s="82"/>
      <c r="J92" s="95"/>
      <c r="K92" s="160"/>
      <c r="L92" s="160"/>
    </row>
    <row r="93" spans="1:12" ht="25.5">
      <c r="A93" s="114" t="s">
        <v>245</v>
      </c>
      <c r="B93" s="107"/>
      <c r="C93" s="107"/>
      <c r="D93" s="107"/>
      <c r="E93" s="107"/>
      <c r="F93" s="107"/>
      <c r="G93" s="87" t="s">
        <v>157</v>
      </c>
      <c r="H93" s="98" t="s">
        <v>145</v>
      </c>
      <c r="I93" s="82"/>
      <c r="J93" s="95"/>
      <c r="K93" s="160">
        <v>10</v>
      </c>
      <c r="L93" s="160">
        <v>10</v>
      </c>
    </row>
    <row r="94" spans="1:12" ht="12.75">
      <c r="A94" s="99" t="s">
        <v>210</v>
      </c>
      <c r="B94" s="107"/>
      <c r="C94" s="107"/>
      <c r="D94" s="107"/>
      <c r="E94" s="107"/>
      <c r="F94" s="107"/>
      <c r="G94" s="82" t="s">
        <v>158</v>
      </c>
      <c r="H94" s="98"/>
      <c r="I94" s="82"/>
      <c r="J94" s="95"/>
      <c r="K94" s="159"/>
      <c r="L94" s="159"/>
    </row>
    <row r="95" spans="1:12" ht="12.75">
      <c r="A95" s="89" t="s">
        <v>187</v>
      </c>
      <c r="B95" s="107"/>
      <c r="C95" s="107"/>
      <c r="D95" s="107"/>
      <c r="E95" s="107"/>
      <c r="F95" s="107"/>
      <c r="G95" s="87" t="s">
        <v>158</v>
      </c>
      <c r="H95" s="95" t="s">
        <v>177</v>
      </c>
      <c r="I95" s="82" t="s">
        <v>233</v>
      </c>
      <c r="J95" s="95" t="s">
        <v>234</v>
      </c>
      <c r="K95" s="159">
        <f>K96</f>
        <v>10</v>
      </c>
      <c r="L95" s="159">
        <f>L96</f>
        <v>10</v>
      </c>
    </row>
    <row r="96" spans="1:12" ht="12.75">
      <c r="A96" s="100" t="s">
        <v>178</v>
      </c>
      <c r="B96" s="107"/>
      <c r="C96" s="107"/>
      <c r="D96" s="107"/>
      <c r="E96" s="107"/>
      <c r="F96" s="107"/>
      <c r="G96" s="87" t="s">
        <v>158</v>
      </c>
      <c r="H96" s="95" t="s">
        <v>179</v>
      </c>
      <c r="I96" s="82"/>
      <c r="J96" s="95"/>
      <c r="K96" s="160">
        <f>K97</f>
        <v>10</v>
      </c>
      <c r="L96" s="160">
        <f>L97</f>
        <v>10</v>
      </c>
    </row>
    <row r="97" spans="1:12" ht="12.75">
      <c r="A97" s="92" t="s">
        <v>180</v>
      </c>
      <c r="B97" s="107"/>
      <c r="C97" s="107"/>
      <c r="D97" s="107"/>
      <c r="E97" s="107"/>
      <c r="F97" s="107"/>
      <c r="G97" s="87" t="s">
        <v>158</v>
      </c>
      <c r="H97" s="98" t="s">
        <v>145</v>
      </c>
      <c r="I97" s="82"/>
      <c r="J97" s="95"/>
      <c r="K97" s="160">
        <v>10</v>
      </c>
      <c r="L97" s="160">
        <v>10</v>
      </c>
    </row>
    <row r="98" spans="1:12" ht="12.75">
      <c r="A98" s="99" t="s">
        <v>211</v>
      </c>
      <c r="B98" s="107"/>
      <c r="C98" s="107"/>
      <c r="D98" s="107"/>
      <c r="E98" s="107"/>
      <c r="F98" s="107"/>
      <c r="G98" s="87"/>
      <c r="H98" s="98"/>
      <c r="I98" s="82"/>
      <c r="J98" s="95"/>
      <c r="K98" s="159">
        <f>K100+K103</f>
        <v>1709.1</v>
      </c>
      <c r="L98" s="159">
        <f>L100+L103</f>
        <v>1709.1</v>
      </c>
    </row>
    <row r="99" spans="1:12" ht="12.75">
      <c r="A99" s="99" t="s">
        <v>49</v>
      </c>
      <c r="B99" s="107"/>
      <c r="C99" s="107"/>
      <c r="D99" s="107"/>
      <c r="E99" s="107"/>
      <c r="F99" s="107"/>
      <c r="G99" s="82" t="s">
        <v>236</v>
      </c>
      <c r="H99" s="98"/>
      <c r="I99" s="82" t="s">
        <v>235</v>
      </c>
      <c r="J99" s="95" t="s">
        <v>219</v>
      </c>
      <c r="K99" s="159"/>
      <c r="L99" s="159"/>
    </row>
    <row r="100" spans="1:12" ht="12.75">
      <c r="A100" s="99" t="s">
        <v>237</v>
      </c>
      <c r="B100" s="107"/>
      <c r="C100" s="107"/>
      <c r="D100" s="107"/>
      <c r="E100" s="107"/>
      <c r="F100" s="107"/>
      <c r="G100" s="82"/>
      <c r="H100" s="98"/>
      <c r="I100" s="82"/>
      <c r="J100" s="95"/>
      <c r="K100" s="159">
        <f>K101</f>
        <v>1253.3</v>
      </c>
      <c r="L100" s="159">
        <f>L101</f>
        <v>1253.3</v>
      </c>
    </row>
    <row r="101" spans="1:12" ht="12.75">
      <c r="A101" s="92" t="s">
        <v>238</v>
      </c>
      <c r="B101" s="107"/>
      <c r="C101" s="107"/>
      <c r="D101" s="107"/>
      <c r="E101" s="107"/>
      <c r="F101" s="107"/>
      <c r="G101" s="87" t="s">
        <v>159</v>
      </c>
      <c r="H101" s="95" t="s">
        <v>213</v>
      </c>
      <c r="I101" s="82"/>
      <c r="J101" s="95"/>
      <c r="K101" s="160">
        <f>K102</f>
        <v>1253.3</v>
      </c>
      <c r="L101" s="160">
        <f>L102</f>
        <v>1253.3</v>
      </c>
    </row>
    <row r="102" spans="1:12" ht="25.5">
      <c r="A102" s="103" t="s">
        <v>212</v>
      </c>
      <c r="B102" s="107"/>
      <c r="C102" s="107"/>
      <c r="D102" s="107"/>
      <c r="E102" s="107"/>
      <c r="F102" s="107"/>
      <c r="G102" s="87" t="s">
        <v>159</v>
      </c>
      <c r="H102" s="98" t="s">
        <v>214</v>
      </c>
      <c r="I102" s="82"/>
      <c r="J102" s="95"/>
      <c r="K102" s="160">
        <v>1253.3</v>
      </c>
      <c r="L102" s="160">
        <v>1253.3</v>
      </c>
    </row>
    <row r="103" spans="1:12" ht="12.75">
      <c r="A103" s="99" t="s">
        <v>246</v>
      </c>
      <c r="B103" s="107"/>
      <c r="C103" s="107"/>
      <c r="D103" s="107"/>
      <c r="E103" s="107"/>
      <c r="F103" s="107"/>
      <c r="G103" s="82"/>
      <c r="H103" s="98"/>
      <c r="I103" s="82"/>
      <c r="J103" s="95"/>
      <c r="K103" s="159">
        <f>K104</f>
        <v>455.8</v>
      </c>
      <c r="L103" s="159">
        <f>L104</f>
        <v>455.8</v>
      </c>
    </row>
    <row r="104" spans="1:12" ht="12.75">
      <c r="A104" s="92" t="s">
        <v>238</v>
      </c>
      <c r="B104" s="107"/>
      <c r="C104" s="107"/>
      <c r="D104" s="107"/>
      <c r="E104" s="107"/>
      <c r="F104" s="107"/>
      <c r="G104" s="87" t="s">
        <v>239</v>
      </c>
      <c r="H104" s="95" t="s">
        <v>213</v>
      </c>
      <c r="I104" s="82"/>
      <c r="J104" s="95"/>
      <c r="K104" s="160">
        <f>K105</f>
        <v>455.8</v>
      </c>
      <c r="L104" s="160">
        <f>L105</f>
        <v>455.8</v>
      </c>
    </row>
    <row r="105" spans="1:12" ht="25.5">
      <c r="A105" s="103" t="s">
        <v>212</v>
      </c>
      <c r="B105" s="107"/>
      <c r="C105" s="107"/>
      <c r="D105" s="107"/>
      <c r="E105" s="107"/>
      <c r="F105" s="107"/>
      <c r="G105" s="87" t="s">
        <v>239</v>
      </c>
      <c r="H105" s="98" t="s">
        <v>214</v>
      </c>
      <c r="I105" s="82"/>
      <c r="J105" s="95"/>
      <c r="K105" s="160">
        <v>455.8</v>
      </c>
      <c r="L105" s="160">
        <v>455.8</v>
      </c>
    </row>
    <row r="106" spans="1:12" ht="12.75">
      <c r="A106" s="99" t="s">
        <v>215</v>
      </c>
      <c r="B106" s="107"/>
      <c r="C106" s="107"/>
      <c r="D106" s="107"/>
      <c r="E106" s="107"/>
      <c r="F106" s="107"/>
      <c r="G106" s="87"/>
      <c r="H106" s="98"/>
      <c r="I106" s="82"/>
      <c r="J106" s="95"/>
      <c r="K106" s="159">
        <f aca="true" t="shared" si="5" ref="K106:L109">K107</f>
        <v>10</v>
      </c>
      <c r="L106" s="159">
        <f t="shared" si="5"/>
        <v>10</v>
      </c>
    </row>
    <row r="107" spans="1:12" ht="12.75">
      <c r="A107" s="99" t="s">
        <v>52</v>
      </c>
      <c r="B107" s="107"/>
      <c r="C107" s="107"/>
      <c r="D107" s="107"/>
      <c r="E107" s="107"/>
      <c r="F107" s="107"/>
      <c r="G107" s="82" t="s">
        <v>240</v>
      </c>
      <c r="H107" s="98"/>
      <c r="I107" s="82" t="s">
        <v>248</v>
      </c>
      <c r="J107" s="95" t="s">
        <v>219</v>
      </c>
      <c r="K107" s="159">
        <f t="shared" si="5"/>
        <v>10</v>
      </c>
      <c r="L107" s="159">
        <f t="shared" si="5"/>
        <v>10</v>
      </c>
    </row>
    <row r="108" spans="1:12" ht="12.75">
      <c r="A108" s="89" t="s">
        <v>187</v>
      </c>
      <c r="B108" s="107"/>
      <c r="C108" s="107"/>
      <c r="D108" s="107"/>
      <c r="E108" s="107"/>
      <c r="F108" s="107"/>
      <c r="G108" s="87" t="s">
        <v>153</v>
      </c>
      <c r="H108" s="95" t="s">
        <v>177</v>
      </c>
      <c r="I108" s="82"/>
      <c r="J108" s="95"/>
      <c r="K108" s="160">
        <f t="shared" si="5"/>
        <v>10</v>
      </c>
      <c r="L108" s="160">
        <f t="shared" si="5"/>
        <v>10</v>
      </c>
    </row>
    <row r="109" spans="1:12" ht="12.75">
      <c r="A109" s="100" t="s">
        <v>178</v>
      </c>
      <c r="B109" s="107"/>
      <c r="C109" s="107"/>
      <c r="D109" s="107"/>
      <c r="E109" s="107"/>
      <c r="F109" s="107"/>
      <c r="G109" s="87" t="s">
        <v>153</v>
      </c>
      <c r="H109" s="95" t="s">
        <v>179</v>
      </c>
      <c r="I109" s="82"/>
      <c r="J109" s="95"/>
      <c r="K109" s="160">
        <f t="shared" si="5"/>
        <v>10</v>
      </c>
      <c r="L109" s="160">
        <f t="shared" si="5"/>
        <v>10</v>
      </c>
    </row>
    <row r="110" spans="1:12" ht="12.75">
      <c r="A110" s="92" t="s">
        <v>180</v>
      </c>
      <c r="B110" s="107"/>
      <c r="C110" s="107"/>
      <c r="D110" s="107"/>
      <c r="E110" s="107"/>
      <c r="F110" s="107"/>
      <c r="G110" s="87" t="s">
        <v>153</v>
      </c>
      <c r="H110" s="98" t="s">
        <v>145</v>
      </c>
      <c r="I110" s="82"/>
      <c r="J110" s="95"/>
      <c r="K110" s="160">
        <v>10</v>
      </c>
      <c r="L110" s="160">
        <v>10</v>
      </c>
    </row>
    <row r="111" spans="1:12" ht="12.75">
      <c r="A111" s="101" t="s">
        <v>41</v>
      </c>
      <c r="B111" s="107"/>
      <c r="C111" s="107"/>
      <c r="D111" s="107"/>
      <c r="E111" s="107"/>
      <c r="F111" s="107"/>
      <c r="G111" s="87"/>
      <c r="H111" s="98"/>
      <c r="I111" s="82"/>
      <c r="J111" s="95"/>
      <c r="K111" s="160"/>
      <c r="L111" s="160"/>
    </row>
    <row r="112" spans="1:12" ht="13.5">
      <c r="A112" s="116" t="s">
        <v>247</v>
      </c>
      <c r="B112" s="107"/>
      <c r="C112" s="107"/>
      <c r="D112" s="107"/>
      <c r="E112" s="107"/>
      <c r="F112" s="107"/>
      <c r="G112" s="87" t="s">
        <v>153</v>
      </c>
      <c r="H112" s="98" t="s">
        <v>145</v>
      </c>
      <c r="I112" s="82"/>
      <c r="J112" s="95"/>
      <c r="K112" s="160">
        <v>10</v>
      </c>
      <c r="L112" s="160">
        <v>10</v>
      </c>
    </row>
    <row r="113" spans="1:12" ht="12.75">
      <c r="A113" s="101" t="s">
        <v>1</v>
      </c>
      <c r="B113" s="107"/>
      <c r="C113" s="107"/>
      <c r="D113" s="107"/>
      <c r="E113" s="107"/>
      <c r="F113" s="107"/>
      <c r="G113" s="87"/>
      <c r="H113" s="98"/>
      <c r="I113" s="82"/>
      <c r="J113" s="95"/>
      <c r="K113" s="160"/>
      <c r="L113" s="160"/>
    </row>
    <row r="114" spans="1:12" ht="12.75">
      <c r="A114" s="101" t="s">
        <v>41</v>
      </c>
      <c r="B114" s="107"/>
      <c r="C114" s="107"/>
      <c r="D114" s="107"/>
      <c r="E114" s="107"/>
      <c r="F114" s="107"/>
      <c r="G114" s="82" t="s">
        <v>225</v>
      </c>
      <c r="H114" s="98"/>
      <c r="I114" s="82" t="s">
        <v>219</v>
      </c>
      <c r="J114" s="95" t="s">
        <v>226</v>
      </c>
      <c r="K114" s="160"/>
      <c r="L114" s="160"/>
    </row>
    <row r="115" spans="1:12" ht="13.5">
      <c r="A115" s="116" t="s">
        <v>361</v>
      </c>
      <c r="B115" s="107"/>
      <c r="C115" s="107"/>
      <c r="D115" s="107"/>
      <c r="E115" s="107"/>
      <c r="F115" s="107"/>
      <c r="G115" s="87"/>
      <c r="H115" s="98"/>
      <c r="I115" s="82"/>
      <c r="J115" s="95"/>
      <c r="K115" s="160"/>
      <c r="L115" s="160"/>
    </row>
    <row r="116" spans="1:12" ht="12.75">
      <c r="A116" s="89" t="s">
        <v>187</v>
      </c>
      <c r="B116" s="107"/>
      <c r="C116" s="107"/>
      <c r="D116" s="107"/>
      <c r="E116" s="107"/>
      <c r="F116" s="107"/>
      <c r="G116" s="82" t="s">
        <v>160</v>
      </c>
      <c r="H116" s="95" t="s">
        <v>177</v>
      </c>
      <c r="I116" s="82"/>
      <c r="J116" s="95"/>
      <c r="K116" s="159">
        <f>K117</f>
        <v>2</v>
      </c>
      <c r="L116" s="159">
        <f>L117</f>
        <v>2</v>
      </c>
    </row>
    <row r="117" spans="1:12" ht="12.75">
      <c r="A117" s="100" t="s">
        <v>178</v>
      </c>
      <c r="B117" s="107"/>
      <c r="C117" s="107"/>
      <c r="D117" s="107"/>
      <c r="E117" s="107"/>
      <c r="F117" s="107"/>
      <c r="G117" s="82" t="s">
        <v>160</v>
      </c>
      <c r="H117" s="95" t="s">
        <v>179</v>
      </c>
      <c r="I117" s="82"/>
      <c r="J117" s="95"/>
      <c r="K117" s="160">
        <f>K118</f>
        <v>2</v>
      </c>
      <c r="L117" s="160">
        <f>L118</f>
        <v>2</v>
      </c>
    </row>
    <row r="118" spans="1:12" ht="12.75">
      <c r="A118" s="92" t="s">
        <v>180</v>
      </c>
      <c r="B118" s="107"/>
      <c r="C118" s="107"/>
      <c r="D118" s="107"/>
      <c r="E118" s="107"/>
      <c r="F118" s="107"/>
      <c r="G118" s="87" t="s">
        <v>160</v>
      </c>
      <c r="H118" s="98" t="s">
        <v>145</v>
      </c>
      <c r="I118" s="82"/>
      <c r="J118" s="95"/>
      <c r="K118" s="160">
        <v>2</v>
      </c>
      <c r="L118" s="160">
        <v>2</v>
      </c>
    </row>
    <row r="119" spans="1:12" ht="13.5">
      <c r="A119" s="116" t="s">
        <v>227</v>
      </c>
      <c r="B119" s="107"/>
      <c r="C119" s="107"/>
      <c r="D119" s="107"/>
      <c r="E119" s="107"/>
      <c r="F119" s="107"/>
      <c r="G119" s="87"/>
      <c r="H119" s="98"/>
      <c r="I119" s="82"/>
      <c r="J119" s="95"/>
      <c r="K119" s="160"/>
      <c r="L119" s="160"/>
    </row>
    <row r="120" spans="1:12" ht="12.75">
      <c r="A120" s="89" t="s">
        <v>187</v>
      </c>
      <c r="B120" s="107"/>
      <c r="C120" s="107"/>
      <c r="D120" s="107"/>
      <c r="E120" s="107"/>
      <c r="F120" s="107"/>
      <c r="G120" s="82" t="s">
        <v>160</v>
      </c>
      <c r="H120" s="95" t="s">
        <v>177</v>
      </c>
      <c r="I120" s="82"/>
      <c r="J120" s="95"/>
      <c r="K120" s="159">
        <f>K121</f>
        <v>1</v>
      </c>
      <c r="L120" s="159">
        <f>L121</f>
        <v>1</v>
      </c>
    </row>
    <row r="121" spans="1:12" ht="12.75">
      <c r="A121" s="100" t="s">
        <v>178</v>
      </c>
      <c r="B121" s="107"/>
      <c r="C121" s="107"/>
      <c r="D121" s="107"/>
      <c r="E121" s="107"/>
      <c r="F121" s="107"/>
      <c r="G121" s="82" t="s">
        <v>160</v>
      </c>
      <c r="H121" s="95" t="s">
        <v>179</v>
      </c>
      <c r="I121" s="82"/>
      <c r="J121" s="95"/>
      <c r="K121" s="160">
        <f>K122</f>
        <v>1</v>
      </c>
      <c r="L121" s="160">
        <f>L122</f>
        <v>1</v>
      </c>
    </row>
    <row r="122" spans="1:12" ht="12.75">
      <c r="A122" s="92" t="s">
        <v>180</v>
      </c>
      <c r="B122" s="107"/>
      <c r="C122" s="107"/>
      <c r="D122" s="107"/>
      <c r="E122" s="107"/>
      <c r="F122" s="107"/>
      <c r="G122" s="87" t="s">
        <v>160</v>
      </c>
      <c r="H122" s="98" t="s">
        <v>145</v>
      </c>
      <c r="I122" s="82"/>
      <c r="J122" s="95"/>
      <c r="K122" s="160">
        <v>1</v>
      </c>
      <c r="L122" s="160">
        <v>1</v>
      </c>
    </row>
    <row r="123" spans="1:12" ht="13.5">
      <c r="A123" s="116" t="s">
        <v>228</v>
      </c>
      <c r="B123" s="107"/>
      <c r="C123" s="107"/>
      <c r="D123" s="107"/>
      <c r="E123" s="107"/>
      <c r="F123" s="107"/>
      <c r="G123" s="87"/>
      <c r="H123" s="98"/>
      <c r="I123" s="82"/>
      <c r="J123" s="95"/>
      <c r="K123" s="160"/>
      <c r="L123" s="160"/>
    </row>
    <row r="124" spans="1:12" ht="12.75">
      <c r="A124" s="89" t="s">
        <v>187</v>
      </c>
      <c r="B124" s="107"/>
      <c r="C124" s="107"/>
      <c r="D124" s="107"/>
      <c r="E124" s="107"/>
      <c r="F124" s="107"/>
      <c r="G124" s="82" t="s">
        <v>160</v>
      </c>
      <c r="H124" s="95" t="s">
        <v>177</v>
      </c>
      <c r="I124" s="82"/>
      <c r="J124" s="95"/>
      <c r="K124" s="159">
        <f>K125</f>
        <v>6</v>
      </c>
      <c r="L124" s="159">
        <f>L125</f>
        <v>6</v>
      </c>
    </row>
    <row r="125" spans="1:12" ht="12.75">
      <c r="A125" s="100" t="s">
        <v>178</v>
      </c>
      <c r="B125" s="107"/>
      <c r="C125" s="107"/>
      <c r="D125" s="107"/>
      <c r="E125" s="107"/>
      <c r="F125" s="107"/>
      <c r="G125" s="82" t="s">
        <v>160</v>
      </c>
      <c r="H125" s="95" t="s">
        <v>179</v>
      </c>
      <c r="I125" s="82"/>
      <c r="J125" s="95"/>
      <c r="K125" s="160">
        <f>K126</f>
        <v>6</v>
      </c>
      <c r="L125" s="160">
        <f>L126</f>
        <v>6</v>
      </c>
    </row>
    <row r="126" spans="1:12" ht="12.75">
      <c r="A126" s="92" t="s">
        <v>180</v>
      </c>
      <c r="B126" s="107"/>
      <c r="C126" s="107"/>
      <c r="D126" s="107"/>
      <c r="E126" s="107"/>
      <c r="F126" s="107"/>
      <c r="G126" s="87" t="s">
        <v>160</v>
      </c>
      <c r="H126" s="98" t="s">
        <v>145</v>
      </c>
      <c r="I126" s="87"/>
      <c r="J126" s="98"/>
      <c r="K126" s="160">
        <v>6</v>
      </c>
      <c r="L126" s="160">
        <v>6</v>
      </c>
    </row>
    <row r="127" spans="1:12" ht="12.75">
      <c r="A127" s="102" t="s">
        <v>341</v>
      </c>
      <c r="B127" s="107"/>
      <c r="C127" s="107"/>
      <c r="D127" s="107"/>
      <c r="E127" s="107"/>
      <c r="F127" s="107"/>
      <c r="G127" s="87"/>
      <c r="H127" s="98"/>
      <c r="I127" s="87"/>
      <c r="J127" s="98"/>
      <c r="K127" s="166">
        <v>138.7</v>
      </c>
      <c r="L127" s="166">
        <v>278.7</v>
      </c>
    </row>
    <row r="128" spans="1:12" ht="12.75">
      <c r="A128" s="112" t="s">
        <v>249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165">
        <f>K21+K27+K33+K36+K39+K40+K44+K51+K63+K73+K78+K82+K87+K98+K106+K116+K120+K124+K127</f>
        <v>5638.900000000001</v>
      </c>
      <c r="L128" s="165">
        <f>L21+L27+L33+L36+L39+L40+L44+L51+L63+L73+L78+L82+L87+L98+L106+L116+L120+L124+L127</f>
        <v>5668.1</v>
      </c>
    </row>
  </sheetData>
  <sheetProtection/>
  <mergeCells count="10">
    <mergeCell ref="L15:L16"/>
    <mergeCell ref="A11:K11"/>
    <mergeCell ref="A12:K12"/>
    <mergeCell ref="A13:K13"/>
    <mergeCell ref="G15:G16"/>
    <mergeCell ref="J15:J16"/>
    <mergeCell ref="H15:H16"/>
    <mergeCell ref="A15:A16"/>
    <mergeCell ref="I15:I16"/>
    <mergeCell ref="K15:K16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Шахаева Лариса</cp:lastModifiedBy>
  <cp:lastPrinted>2017-11-15T07:58:37Z</cp:lastPrinted>
  <dcterms:created xsi:type="dcterms:W3CDTF">2006-01-17T04:01:20Z</dcterms:created>
  <dcterms:modified xsi:type="dcterms:W3CDTF">2017-11-17T02:24:04Z</dcterms:modified>
  <cp:category/>
  <cp:version/>
  <cp:contentType/>
  <cp:contentStatus/>
</cp:coreProperties>
</file>